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Profiles\DZal\Desktop\СМР ул. Медгородок, 6в\"/>
    </mc:Choice>
  </mc:AlternateContent>
  <bookViews>
    <workbookView xWindow="32760" yWindow="60" windowWidth="7500" windowHeight="4245" tabRatio="771"/>
  </bookViews>
  <sheets>
    <sheet name="Мои данные" sheetId="8" r:id="rId1"/>
  </sheets>
  <definedNames>
    <definedName name="Print_Titles" localSheetId="0">'Мои данные'!$29:$29</definedName>
  </definedNames>
  <calcPr calcId="152511"/>
</workbook>
</file>

<file path=xl/calcChain.xml><?xml version="1.0" encoding="utf-8"?>
<calcChain xmlns="http://schemas.openxmlformats.org/spreadsheetml/2006/main">
  <c r="J21" i="8" l="1"/>
  <c r="G21" i="8"/>
  <c r="J19" i="8"/>
  <c r="G19" i="8"/>
  <c r="J18" i="8"/>
  <c r="G18" i="8"/>
  <c r="J17" i="8"/>
  <c r="G17" i="8"/>
  <c r="J165" i="8"/>
  <c r="G165" i="8"/>
  <c r="J164" i="8"/>
  <c r="G164" i="8"/>
  <c r="J20" i="8"/>
  <c r="G20" i="8"/>
</calcChain>
</file>

<file path=xl/comments1.xml><?xml version="1.0" encoding="utf-8"?>
<comments xmlns="http://schemas.openxmlformats.org/spreadsheetml/2006/main">
  <authors>
    <author>Пользователь</author>
    <author>Соседко А.Н.</author>
    <author>&lt;&gt;</author>
    <author>YuKazaeva</author>
    <author>Сергей</author>
    <author>Alex</author>
    <author>onikitina</author>
    <author>Max</author>
    <author>Alex Sosedko</author>
  </authors>
  <commentList>
    <comment ref="A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200 атрибут 950 текст&gt;  &lt;подпись 200 значение&gt;</t>
        </r>
      </text>
    </comment>
    <comment ref="H3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210 атрибут 950 текст&gt;  &lt;подпись 210 значение&gt;</t>
        </r>
      </text>
    </comment>
    <comment ref="A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Титул::_________________ /&lt;подпись 200 атрибут 950 значение&gt;/</t>
        </r>
      </text>
    </comment>
    <comment ref="H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Титул::_________________ /&lt;подпись 210 атрибут 950 значение&gt;/</t>
        </r>
      </text>
    </comment>
    <comment ref="A8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стройки&gt;</t>
        </r>
      </text>
    </comment>
    <comment ref="A10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объекта&gt;</t>
        </r>
      </text>
    </comment>
    <comment ref="A11" authorId="4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</t>
        </r>
      </text>
    </comment>
    <comment ref="A13" authorId="4" shapeId="0">
      <text>
        <r>
          <rPr>
            <sz val="8"/>
            <color indexed="81"/>
            <rFont val="Tahoma"/>
            <family val="2"/>
            <charset val="204"/>
          </rPr>
          <t xml:space="preserve"> Титул::на &lt;Наименование локальной сметы&gt;</t>
        </r>
      </text>
    </comment>
    <comment ref="A14" authorId="4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Титул::&lt;Основание&gt;</t>
        </r>
      </text>
    </comment>
    <comment ref="G17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J17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ИтогоРесМет::=&lt;Итого по расчету&gt;/1000</t>
        </r>
      </text>
    </comment>
    <comment ref="G18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Оборудование&gt;/1000</t>
        </r>
      </text>
    </comment>
    <comment ref="J18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ИтогоРесМет::=&lt;Итого Оборудование&gt;/1000</t>
        </r>
      </text>
    </comment>
    <comment ref="G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Монтажные работы &gt;/1000</t>
        </r>
      </text>
    </comment>
    <comment ref="J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ИтогоРесМет::=&lt;Итого Монтажные работы &gt;/1000</t>
        </r>
      </text>
    </comment>
    <comment ref="V20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 с коэф. к итогам&gt;</t>
        </r>
      </text>
    </comment>
    <comment ref="W20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ТЗ с коэф. к итогам&gt;</t>
        </r>
      </text>
    </comment>
    <comment ref="X20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ФОТ&gt;</t>
        </r>
      </text>
    </comment>
    <comment ref="Y20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НР&gt;</t>
        </r>
      </text>
    </comment>
    <comment ref="Z20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СП&gt;</t>
        </r>
      </text>
    </comment>
    <comment ref="G21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 с индексами&gt;/1000</t>
        </r>
      </text>
    </comment>
    <comment ref="J21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ИтогоРесМет::=&lt;Итого ФОТ с индексами&gt;/1000</t>
        </r>
      </text>
    </comment>
    <comment ref="V21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ТЗМ с коэф. к итогам&gt;</t>
        </r>
      </text>
    </comment>
    <comment ref="W21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ТЗМ с коэф. к итогам&gt;</t>
        </r>
      </text>
    </comment>
    <comment ref="X21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ФОТ&gt;</t>
        </r>
      </text>
    </comment>
    <comment ref="Y21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НР&gt;</t>
        </r>
      </text>
    </comment>
    <comment ref="Z21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СП&gt;</t>
        </r>
      </text>
    </comment>
    <comment ref="A24" authorId="7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 &lt;подпись 102 значение&gt;</t>
        </r>
      </text>
    </comment>
    <comment ref="L24" authorId="4" shapeId="0">
      <text>
        <r>
          <rPr>
            <sz val="8"/>
            <color indexed="81"/>
            <rFont val="Tahoma"/>
            <family val="2"/>
            <charset val="204"/>
          </rPr>
          <t xml:space="preserve"> Normal::&lt;Отчетный период (учет выполненных работ)&gt;</t>
        </r>
      </text>
    </comment>
    <comment ref="A29" authorId="4" shapeId="0">
      <text>
        <r>
          <rPr>
            <sz val="8"/>
            <color indexed="81"/>
            <rFont val="Tahoma"/>
            <family val="2"/>
            <charset val="204"/>
          </rPr>
          <t xml:space="preserve"> ЛокСмета::&lt;Номер позиции по смете&gt;</t>
        </r>
      </text>
    </comment>
    <comment ref="B29" authorId="4" shapeId="0">
      <text>
        <r>
          <rPr>
            <sz val="8"/>
            <color indexed="81"/>
            <rFont val="Tahoma"/>
            <family val="2"/>
            <charset val="204"/>
          </rPr>
          <t xml:space="preserve"> ЛокСмета::&lt;Обоснование (код) позиции&gt;
&lt;Наименование (текстовая часть) расценки&gt;
&lt;Обоснование коэффициентов&gt;
&lt;Ед. измерения по расценке&gt;
&lt;Формула расчета стоимости единицы&gt;</t>
        </r>
      </text>
    </comment>
    <comment ref="C29" authorId="4" shapeId="0">
      <text>
        <r>
          <rPr>
            <sz val="8"/>
            <color indexed="81"/>
            <rFont val="Tahoma"/>
            <family val="2"/>
            <charset val="204"/>
          </rPr>
          <t xml:space="preserve"> ЛокСмета::&lt;Количество всего (физ. объем) по позиции&gt;
&lt;Формула расчета физ. объема&gt;
</t>
        </r>
      </text>
    </comment>
    <comment ref="D29" authorId="8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ЛокСмета::&lt;ПЗ по позиции на единицу в базисных ценах с учетом всех к-тов&gt;</t>
        </r>
      </text>
    </comment>
    <comment ref="E29" authorId="8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9" authorId="8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ЛокСмета::&lt;ИТОГО ПЗ на физобъем по позиции в базисных ценах&gt;
</t>
        </r>
      </text>
    </comment>
    <comment ref="H2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ЛокСмета::&lt;ИТОГО ОЗП на физобъем по позиции в базисных ценах&gt;
_____
&lt;ИТОГО МАТ на физобъем по позиции в базисных ценах&gt;
</t>
        </r>
      </text>
    </comment>
    <comment ref="I2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ЛокСмета::&lt;ИТОГО ЭММ на физобъем по позиции в базисных ценах&gt;
_____
&lt;ИТОГО ЗПМ на физобъем по позиции в базисных ценах&gt;
</t>
        </r>
      </text>
    </comment>
    <comment ref="J29" authorId="4" shapeId="0">
      <text>
        <r>
          <rPr>
            <sz val="8"/>
            <color indexed="81"/>
            <rFont val="Tahoma"/>
            <family val="2"/>
            <charset val="204"/>
          </rPr>
          <t xml:space="preserve"> ЛокСмета::&lt;ИТОГО ПЗ по позиции в текущих ценах&gt;
</t>
        </r>
      </text>
    </comment>
    <comment ref="K29" authorId="4" shapeId="0">
      <text>
        <r>
          <rPr>
            <sz val="8"/>
            <color indexed="81"/>
            <rFont val="Tahoma"/>
            <family val="2"/>
            <charset val="204"/>
          </rPr>
          <t xml:space="preserve"> ЛокСмета::&lt;ИТОГО ОЗП по позиции в текущих ценах&gt;
_____
&lt;ИТОГО МАТ по позиции в текущих ценах&gt;
</t>
        </r>
      </text>
    </comment>
    <comment ref="U29" authorId="4" shapeId="0">
      <text>
        <r>
          <rPr>
            <sz val="8"/>
            <color indexed="81"/>
            <rFont val="Tahoma"/>
            <family val="2"/>
            <charset val="204"/>
          </rPr>
          <t xml:space="preserve"> ЛокСмета::&lt;ИТОГО ЭММ по позиции в текущих ценах&gt;
_____
&lt;ИТОГО ЗПМ по позиции в текущих ценах&gt;
</t>
        </r>
      </text>
    </comment>
    <comment ref="A163" authorId="4" shapeId="0">
      <text>
        <r>
          <rPr>
            <sz val="8"/>
            <color indexed="81"/>
            <rFont val="Tahoma"/>
            <family val="2"/>
            <charset val="204"/>
          </rPr>
          <t xml:space="preserve"> Итоги::&lt;Текстовая часть (итоги)&gt;</t>
        </r>
      </text>
    </comment>
    <comment ref="G163" authorId="4" shapeId="0">
      <text>
        <r>
          <rPr>
            <sz val="8"/>
            <color indexed="81"/>
            <rFont val="Tahoma"/>
            <family val="2"/>
            <charset val="204"/>
          </rPr>
          <t xml:space="preserve"> Итоги::&lt;Прямые затраты в базисных ценах (итоги)&gt;</t>
        </r>
      </text>
    </comment>
    <comment ref="H163" authorId="4" shapeId="0">
      <text>
        <r>
          <rPr>
            <sz val="8"/>
            <color indexed="81"/>
            <rFont val="Tahoma"/>
            <family val="2"/>
            <charset val="204"/>
          </rPr>
          <t xml:space="preserve"> Итоги::&lt;З/п основных рабочих (итоги)&gt;
_____
&lt;Материалы (итоги)&gt;</t>
        </r>
      </text>
    </comment>
    <comment ref="I163" authorId="4" shapeId="0">
      <text>
        <r>
          <rPr>
            <sz val="8"/>
            <color indexed="81"/>
            <rFont val="Tahoma"/>
            <family val="2"/>
            <charset val="204"/>
          </rPr>
          <t xml:space="preserve"> Итоги::&lt;Эксплуатация машин (итоги)&gt;
_____
&lt;З/п машинистов (итоги)&gt;</t>
        </r>
      </text>
    </comment>
    <comment ref="J163" authorId="4" shapeId="0">
      <text>
        <r>
          <rPr>
            <sz val="8"/>
            <color indexed="81"/>
            <rFont val="Tahoma"/>
            <family val="2"/>
            <charset val="204"/>
          </rPr>
          <t xml:space="preserve"> Итоги::&lt;Прямые затраты в тек.ценах (итоги)&gt;</t>
        </r>
      </text>
    </comment>
    <comment ref="K163" authorId="4" shapeId="0">
      <text>
        <r>
          <rPr>
            <sz val="8"/>
            <color indexed="81"/>
            <rFont val="Tahoma"/>
            <family val="2"/>
            <charset val="204"/>
          </rPr>
          <t xml:space="preserve"> Итоги::&lt;З/п основных рабочих в тек.ценах (итоги)&gt;
_____
&lt;Материалы в тек.ценах (итоги)&gt;</t>
        </r>
      </text>
    </comment>
    <comment ref="U163" authorId="4" shapeId="0">
      <text>
        <r>
          <rPr>
            <sz val="8"/>
            <color indexed="81"/>
            <rFont val="Tahoma"/>
            <family val="2"/>
            <charset val="204"/>
          </rPr>
          <t xml:space="preserve"> Итоги::&lt;Эксплуатация машин в тек.ценах (итоги)&gt;
_____
&lt;З/п машинистов в тек.ценах (итоги)&gt;</t>
        </r>
      </text>
    </comment>
    <comment ref="A167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Хвост::&lt;подпись 300 атрибут 970 значение&gt; _________________ /&lt;подпись 300 значение&gt;/</t>
        </r>
      </text>
    </comment>
    <comment ref="A16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Хвост::&lt;подпись 310 атрибут 970 значение&gt; _________________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<sst xmlns="http://schemas.openxmlformats.org/spreadsheetml/2006/main" count="565" uniqueCount="488">
  <si>
    <t>Всего</t>
  </si>
  <si>
    <t xml:space="preserve">ЛОКАЛЬНАЯ СМЕТА 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</si>
  <si>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</si>
  <si>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</si>
  <si>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</si>
  <si>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</si>
  <si>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</si>
  <si>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</si>
  <si>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</si>
  <si>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</si>
  <si>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</si>
  <si>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</si>
  <si>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</si>
  <si>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</si>
  <si>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</si>
  <si>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</si>
  <si>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</si>
  <si>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</si>
  <si>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</si>
  <si>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(локальный сметный расчет)</t>
  </si>
  <si>
    <t>в т.ч. оборудование</t>
  </si>
  <si>
    <t>монтажных работ</t>
  </si>
  <si>
    <t xml:space="preserve">УТВЕРЖДАЮ </t>
  </si>
  <si>
    <t>СОГЛАСОВАНО</t>
  </si>
  <si>
    <t>% НР</t>
  </si>
  <si>
    <t>% СП</t>
  </si>
  <si>
    <t>"___" ____________ 20___ г.</t>
  </si>
  <si>
    <t>"___" _____________ 20___ г.</t>
  </si>
  <si>
    <t xml:space="preserve">  </t>
  </si>
  <si>
    <t>_________________ //</t>
  </si>
  <si>
    <t>Объект:"Газопровод низкого давления от точки врезки до границ земельного участка собственника по адресу: г. Челябинск, ул. Медгородок д. 6-в. Технологическое присоединение"</t>
  </si>
  <si>
    <t>на Медгородок Минеев</t>
  </si>
  <si>
    <t>Основание:проект 2659-19-ТП-ГСН.С</t>
  </si>
  <si>
    <t>Составлена в базисных ценах на 01.2000 г. и текущих ценах на 4 квартал 2019г.</t>
  </si>
  <si>
    <t>Составил:  _________________ /Гоппе Н.С./</t>
  </si>
  <si>
    <t>Проверил:  _________________ /Гоппе Н.С./</t>
  </si>
  <si>
    <t>Раздел 1. НАДЗЕМНЫЙ ГАЗОПРОВОД</t>
  </si>
  <si>
    <t>ТЕР24-02-041-01
Надземная прокладка стальных газопроводов на металлических опорах, условный диаметр газопровода: 50 мм
100 м газопровода
1 857,01 = 2 025,21 - 0,52 x 7,12 - 0,0004 x 19 140,00 - 0,0014 x 30 400,00 - 0,00022 x 14 540,00 - 0,0036 x 27 280,00 - 0,001 x 12 870,00</t>
  </si>
  <si>
    <t>0,01
1,0/100</t>
  </si>
  <si>
    <t>232,58
_____
36,23</t>
  </si>
  <si>
    <t>1588,2
_____
205,71</t>
  </si>
  <si>
    <t>2
_____
1</t>
  </si>
  <si>
    <t>16
_____
2</t>
  </si>
  <si>
    <t>33
_____
3</t>
  </si>
  <si>
    <t>93
_____
30</t>
  </si>
  <si>
    <t>ТССЦ-103-0139
Трубы стальные электросварные прямошовные со снятой фаской из стали марок БСт2кп-БСт4кп и БСт2пс-БСт4пс наружный диаметр 57 мм, толщина стенки 3,5 мм
м</t>
  </si>
  <si>
    <t>1,01
1,0*1,01</t>
  </si>
  <si>
    <t xml:space="preserve">
_____
30,2</t>
  </si>
  <si>
    <t xml:space="preserve">
_____
31</t>
  </si>
  <si>
    <t xml:space="preserve">
_____
194</t>
  </si>
  <si>
    <t>ТЕР13-03-002-04
Огрунтовка металлических поверхностей за один раз: грунтовкой ГФ-021
(ОП п.1.13.7 При нанесении лакокрасочных материалов ручным способом ОЗП=1,1; ТЗ=1,1)
100 м2 окрашиваемой поверхности</t>
  </si>
  <si>
    <t>0,00358
(1,0*3,14*0,057)*2/100</t>
  </si>
  <si>
    <t>78,62
_____
250,36</t>
  </si>
  <si>
    <t>10,15
_____
0,12</t>
  </si>
  <si>
    <t xml:space="preserve">
_____
1</t>
  </si>
  <si>
    <t>4
_____
3</t>
  </si>
  <si>
    <t>ТЕР13-03-004-26
Окраска металлических огрунтованных поверхностей: эмалью ПФ-115
(ОП п.1.13.7 При нанесении лакокрасочных материалов ручным способом ОЗП=1,1; ТЗ=1,1)
100 м2 окрашиваемой поверхности</t>
  </si>
  <si>
    <t>48,32
_____
388,48</t>
  </si>
  <si>
    <t>6,8
_____
0,12</t>
  </si>
  <si>
    <t xml:space="preserve">
_____
2</t>
  </si>
  <si>
    <t>2
_____
5</t>
  </si>
  <si>
    <t>ТЕР22-03-001-05
Установка фасонных частей стальных сварных диаметром: 100-250 мм (отводы, переходы, заглушки)
1 т фасонных частей
17 726,43 = 31 686,43 - 1 x 13 960,00</t>
  </si>
  <si>
    <t>0,0002
0,2/1000</t>
  </si>
  <si>
    <t>4960,28
_____
959,4</t>
  </si>
  <si>
    <t>11806,75
_____
1684,6</t>
  </si>
  <si>
    <t>1
_____
1</t>
  </si>
  <si>
    <t>14
_____
2</t>
  </si>
  <si>
    <t>15
_____
5</t>
  </si>
  <si>
    <t>ТССЦ-507-2382
Заглушки эллиптические на Ру 10 МПа (100 кгс/см2) из стали 20, диаметром условного прохода 50 мм, наружным диаметром 57 мм, толщиной стенки 3,0 мм
шт.</t>
  </si>
  <si>
    <t xml:space="preserve">
_____
23,79</t>
  </si>
  <si>
    <t xml:space="preserve">
_____
24</t>
  </si>
  <si>
    <t xml:space="preserve">
_____
28</t>
  </si>
  <si>
    <t>ТЕРм12-10-001-01
Бобышки, штуцеры на условное давление: до 10 МПа
100 шт.</t>
  </si>
  <si>
    <t>0,01
1/100</t>
  </si>
  <si>
    <t>795,26
_____
2433,91</t>
  </si>
  <si>
    <t>8
_____
25</t>
  </si>
  <si>
    <t>114
_____
255</t>
  </si>
  <si>
    <t>ТЕР24-01-033-03
Установка вентилей и клапанов обратных муфтовых диаметром: до 50 мм
1 шт.</t>
  </si>
  <si>
    <t>15,83
_____
2,07</t>
  </si>
  <si>
    <t>227
_____
10</t>
  </si>
  <si>
    <t>прайс Алсо
Кран шаровой муфтовый КШ.М.П.GAS.050.40-1, DN 50мм
шт.</t>
  </si>
  <si>
    <t xml:space="preserve">
_____
419,41</t>
  </si>
  <si>
    <t xml:space="preserve">
_____
419</t>
  </si>
  <si>
    <t xml:space="preserve">
_____
2718</t>
  </si>
  <si>
    <t>ТЕРм08-02-472-07
Монтаж токопроводящей перемычки, прим.
100 м</t>
  </si>
  <si>
    <t>253,26
_____
85,18</t>
  </si>
  <si>
    <t>85,66
_____
4,08</t>
  </si>
  <si>
    <t>36
_____
5</t>
  </si>
  <si>
    <t>5
_____
1</t>
  </si>
  <si>
    <t>ТССЦ-101-2548
Сталь полосовая 40х4 мм
т</t>
  </si>
  <si>
    <t>0,00126
1,26/1000</t>
  </si>
  <si>
    <t xml:space="preserve">
_____
6320</t>
  </si>
  <si>
    <t xml:space="preserve">
_____
8</t>
  </si>
  <si>
    <t xml:space="preserve">
_____
59</t>
  </si>
  <si>
    <t>ЗЕМЛЯНЫЕ РАБОТЫ</t>
  </si>
  <si>
    <t>ТЕР01-01-004-02
Разработка грунта в отвал экскаваторами «драглайн» или «обратная лопата» с ковшом вместимостью: 0,4 (0,3-0,45) м3, группа грунтов 2
(Прил.1.12 п.3.66 Разработка одноковшовыми экскаваторами объема грунта, находящегося на расстоянии до 2 м от поверхности коммуникаций или мешающих предметов, а также объема грунта, находящегося от мешающего наземного предмета (деревьев, столбов и т.д.) в пределах вылета стрелы экскаватора ОЗП=1,2; ЭМ=1,2 к расх.; ЗПМ=1,2; ТЗ=1,2; ТЗМ=1,2)
1000 м3 грунта</t>
  </si>
  <si>
    <t>0,15009
(184,71-34,62)/1000</t>
  </si>
  <si>
    <t>4227,12
_____
728,39</t>
  </si>
  <si>
    <t>635
_____
109</t>
  </si>
  <si>
    <t>4298
_____
1570</t>
  </si>
  <si>
    <t>ТЕР27-03-008-04
Разборка покрытий и оснований: асфальтобетонных
100 м3 конструкций</t>
  </si>
  <si>
    <t>0,08155
116.5*0.07/100</t>
  </si>
  <si>
    <t>3132,91
_____
561,25</t>
  </si>
  <si>
    <t>256
_____
46</t>
  </si>
  <si>
    <t>1782
_____
657</t>
  </si>
  <si>
    <t>ТЕР27-03-008-03
Разборка покрытий и оснований: черных щебеночных
100 м3 конструкций</t>
  </si>
  <si>
    <t>0,03495
116,5*0,03/100</t>
  </si>
  <si>
    <t>700,52
_____
95,03</t>
  </si>
  <si>
    <t>25
_____
3</t>
  </si>
  <si>
    <t>178
_____
48</t>
  </si>
  <si>
    <t>ТЕР27-03-008-02
Разборка покрытий и оснований: щебеночных
100 м3 конструкций</t>
  </si>
  <si>
    <t>0,233
116,5*0,2/100</t>
  </si>
  <si>
    <t>471
_____
60,83</t>
  </si>
  <si>
    <t>110
_____
14</t>
  </si>
  <si>
    <t>791
_____
204</t>
  </si>
  <si>
    <t>ТЕР01-02-057-02
Разработка грунта вручную в траншеях глубиной до 2 м без креплений с откосами, группа грунтов: 2
(Прил.1.12 п.3.187 Доработка вручную, зачистка дна и стенок с выкидкой грунта в котлованах и траншеях, разработанных механизированным способом ОЗП=1,2; ТЗ=1,2)
100 м3 грунта</t>
  </si>
  <si>
    <t>0,54
54/100</t>
  </si>
  <si>
    <t>ТЕР23-01-001-01
Устройство основания под трубопроводы: песчаного
10 м3 основания</t>
  </si>
  <si>
    <t>5,107
51,07/10</t>
  </si>
  <si>
    <t>105,37
_____
1287</t>
  </si>
  <si>
    <t>39,04
_____
4,26</t>
  </si>
  <si>
    <t>538
_____
6573</t>
  </si>
  <si>
    <t>199
_____
22</t>
  </si>
  <si>
    <t>7733
_____
19590</t>
  </si>
  <si>
    <t>965
_____
312</t>
  </si>
  <si>
    <t>ТЕР01-01-033-05
Засыпка траншей и котлованов с перемещением грунта до 5 м бульдозерами мощностью: 79 кВт (108 л.с.), группа грунтов 2
1000 м3 грунта</t>
  </si>
  <si>
    <t>0,1532
153,2/1000</t>
  </si>
  <si>
    <t>367,67
_____
68,26</t>
  </si>
  <si>
    <t>56
_____
10</t>
  </si>
  <si>
    <t>472
_____
150</t>
  </si>
  <si>
    <t>ТЕР01-02-005-01
Уплотнение грунта пневматическими трамбовками, группа грунтов: 1-2
100 м3 уплотненного грунта</t>
  </si>
  <si>
    <t>1,532
153,2/100</t>
  </si>
  <si>
    <t>199,9
_____
36,97</t>
  </si>
  <si>
    <t>306
_____
57</t>
  </si>
  <si>
    <t>2175
_____
813</t>
  </si>
  <si>
    <t>ТЕР01-01-036-02
Планировка площадей бульдозерами мощностью: 79 кВт (108 л.с.)
1000 м2 спланированной поверхности за 1 проход бульдозера</t>
  </si>
  <si>
    <t>0,29
145*2/1000</t>
  </si>
  <si>
    <t>21,99
_____
4,08</t>
  </si>
  <si>
    <t>6
_____
1</t>
  </si>
  <si>
    <t>53
_____
17</t>
  </si>
  <si>
    <t>ТССЦпг-01-01-01-035
Погрузочные работы при автомобильных перевозках: глины
1 т груза</t>
  </si>
  <si>
    <t>33,3935
16,45*2,03</t>
  </si>
  <si>
    <t>ТССЦпг-01-01-01-039
Погрузочные работы при автомобильных перевозках: грунта растительного слоя (земля, перегной)
1 т груза</t>
  </si>
  <si>
    <t>ТССЦпг-03-21-02-015
Перевозка грузов автомобилями-самосвалами грузоподъемностью 10 т, работающих вне карьера, на расстояние: до 15 км II класс груза
1 т груза</t>
  </si>
  <si>
    <t>ТЕР01-01-016-02
Работа на отвале, группа грунтов: 2-3
1000 м3 грунта</t>
  </si>
  <si>
    <t>0,01645
16,45/1000</t>
  </si>
  <si>
    <t>35,99
_____
4,88</t>
  </si>
  <si>
    <t>357,63
_____
64,83</t>
  </si>
  <si>
    <t>49
_____
15</t>
  </si>
  <si>
    <t>Восстановление асфальта</t>
  </si>
  <si>
    <t>ТЕР27-04-001-01
Устройство подстилающих и выравнивающих слоев оснований: из песка
100 м3 материала основания (в плотном теле)</t>
  </si>
  <si>
    <t>0,17475
0,15*116,5*1/100</t>
  </si>
  <si>
    <t>159,4
_____
15,55</t>
  </si>
  <si>
    <t>2379,98
_____
214,86</t>
  </si>
  <si>
    <t>28
_____
2</t>
  </si>
  <si>
    <t>416
_____
38</t>
  </si>
  <si>
    <t>400
_____
20</t>
  </si>
  <si>
    <t>2290
_____
539</t>
  </si>
  <si>
    <t>ТССЦ-408-0122
Песок природный для строительных работ средний
м3</t>
  </si>
  <si>
    <t>19,2225
0,15*116,5*1*1,1</t>
  </si>
  <si>
    <t xml:space="preserve">
_____
117</t>
  </si>
  <si>
    <t xml:space="preserve">
_____
2249</t>
  </si>
  <si>
    <t xml:space="preserve">
_____
6703</t>
  </si>
  <si>
    <t>ТЕР27-04-001-04
Устройство подстилающих и выравнивающих слоев оснований: из щебня
100 м3 материала основания (в плотном теле)</t>
  </si>
  <si>
    <t>0,233
0,2*116,5*1/100</t>
  </si>
  <si>
    <t>247,46
_____
21,77</t>
  </si>
  <si>
    <t>3636,32
_____
337,22</t>
  </si>
  <si>
    <t>58
_____
5</t>
  </si>
  <si>
    <t>847
_____
79</t>
  </si>
  <si>
    <t>828
_____
37</t>
  </si>
  <si>
    <t>4854
_____
1128</t>
  </si>
  <si>
    <t>ТССЦ-408-0003
Щебень из природного камня для строительных работ марка 1400, фракция 20-40 мм
м3</t>
  </si>
  <si>
    <t>27,8901
0,19*116,5*1*1,26</t>
  </si>
  <si>
    <t xml:space="preserve">
_____
128</t>
  </si>
  <si>
    <t xml:space="preserve">
_____
3570</t>
  </si>
  <si>
    <t xml:space="preserve">
_____
16580</t>
  </si>
  <si>
    <t>ТЕР27-06-024-02
Укладка и полупропитка с применением битума: щебеночных оснований толщиной 5 см
1000 м2 покрытия и основания</t>
  </si>
  <si>
    <t>0,1165
116,5/1000</t>
  </si>
  <si>
    <t>605,71
_____
24374,3</t>
  </si>
  <si>
    <t>2182,13
_____
294,18</t>
  </si>
  <si>
    <t>71
_____
2839</t>
  </si>
  <si>
    <t>254
_____
34</t>
  </si>
  <si>
    <t>1014
_____
13291</t>
  </si>
  <si>
    <t>1631
_____
492</t>
  </si>
  <si>
    <t>ТЕР27-06-024-03
На каждый 1 см изменения толщины щебеночных покрытий или оснований добавлять или исключать к расценкам 27-06-024-01, 27-06-024-02
1000 м2 покрытия и основания</t>
  </si>
  <si>
    <t>-0,1165
-116,5/1000</t>
  </si>
  <si>
    <t>3,33
_____
4721,1</t>
  </si>
  <si>
    <t>106,29
_____
16,03</t>
  </si>
  <si>
    <t xml:space="preserve">
_____
-551</t>
  </si>
  <si>
    <t>-12
_____
-2</t>
  </si>
  <si>
    <t>-6
_____
-2547</t>
  </si>
  <si>
    <t>-74
_____
-27</t>
  </si>
  <si>
    <t>ТЕР27-06-020-03
Устройство покрытия толщиной 4 см из горячих асфальтобетонных смесей плотных крупнозернистых типа АБ, плотность каменных материалов: 2,5-2,9 т/м3
1000 м2 покрытия</t>
  </si>
  <si>
    <t>465,73
_____
245,3</t>
  </si>
  <si>
    <t>2507,4
_____
317,68</t>
  </si>
  <si>
    <t>54
_____
29</t>
  </si>
  <si>
    <t>292
_____
37</t>
  </si>
  <si>
    <t>779
_____
201</t>
  </si>
  <si>
    <t>1896
_____
531</t>
  </si>
  <si>
    <t>ТЕР27-06-021-03
На каждые 0,5 см изменения толщины покрытия добавлять или исключать: к расценке 27-06-020-03
1000 м2 покрытия</t>
  </si>
  <si>
    <t>1,398
116,5*12/1000</t>
  </si>
  <si>
    <t>1,09
_____
4,24</t>
  </si>
  <si>
    <t>22
_____
27</t>
  </si>
  <si>
    <t>ТССЦ-410-0006
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
т</t>
  </si>
  <si>
    <t>27,9367
11.1607+16.776</t>
  </si>
  <si>
    <t xml:space="preserve">
_____
511</t>
  </si>
  <si>
    <t xml:space="preserve">
_____
14276</t>
  </si>
  <si>
    <t xml:space="preserve">
_____
66668</t>
  </si>
  <si>
    <t>ТЕР27-06-022-23
Устройство одиночной шероховатой поверхностной обработки из щебня фракции 15-20 мм при ширине покрытия: 7,0 м
1000 м2 готового покрытия</t>
  </si>
  <si>
    <t>0,1165
116,5*1/1000</t>
  </si>
  <si>
    <t>67,82
_____
8,79</t>
  </si>
  <si>
    <t>967,48
_____
68,88</t>
  </si>
  <si>
    <t>8
_____
1</t>
  </si>
  <si>
    <t>113
_____
8</t>
  </si>
  <si>
    <t>113
_____
6</t>
  </si>
  <si>
    <t>464
_____
115</t>
  </si>
  <si>
    <t>ТССЦ-408-0002
Щебень из природного камня для строительных работ марка 1400, фракция 10-20 мм
м3</t>
  </si>
  <si>
    <t xml:space="preserve">
_____
132</t>
  </si>
  <si>
    <t xml:space="preserve">
_____
215</t>
  </si>
  <si>
    <t xml:space="preserve">
_____
1089</t>
  </si>
  <si>
    <t>ТССЦ-101-4959
Эмульсия битумно-катионная, марка ЭБК-1
т</t>
  </si>
  <si>
    <t xml:space="preserve">
_____
2371,33</t>
  </si>
  <si>
    <t xml:space="preserve">
_____
622</t>
  </si>
  <si>
    <t xml:space="preserve">
_____
3200</t>
  </si>
  <si>
    <t>ТССЦпг-01-01-01-043
Погрузочные работы при автомобильных перевозках: мусора строительного с погрузкой экскаваторами емкостью ковша до 0,5 м3
1 т груза</t>
  </si>
  <si>
    <t>48,84845
116.5*0.07*1.85+116.5*0.03*1.26+116.5*0.2*1.26</t>
  </si>
  <si>
    <t>0,03462
34,62/1000</t>
  </si>
  <si>
    <t>12
_____
2</t>
  </si>
  <si>
    <t>18
_____
1</t>
  </si>
  <si>
    <t>103
_____
32</t>
  </si>
  <si>
    <t>УКЛАДКА ПОДЗЕМНОГО ГАЗОПРОВОДА</t>
  </si>
  <si>
    <t>ТЕР24-02-030-02
Укладка в траншею изолированных стальных газопроводов условным диаметром: до 80 мм
100 м трубопровода</t>
  </si>
  <si>
    <t>0,015
1,5/100</t>
  </si>
  <si>
    <t>248,92
_____
9674,19</t>
  </si>
  <si>
    <t>965,21
_____
102,06</t>
  </si>
  <si>
    <t>4
_____
145</t>
  </si>
  <si>
    <t>54
_____
821</t>
  </si>
  <si>
    <t>83
_____
22</t>
  </si>
  <si>
    <t xml:space="preserve">
_____
45</t>
  </si>
  <si>
    <t xml:space="preserve">
_____
287</t>
  </si>
  <si>
    <t>ТЕР22-02-010-01
Нанесение весьма усиленной антикоррозионной изоляции из полимерных липких лент на стальные трубопроводы диаметром: 50 мм
1 км трубопровода</t>
  </si>
  <si>
    <t>0,0015
1,5/1000</t>
  </si>
  <si>
    <t>2414,18
_____
12868,19</t>
  </si>
  <si>
    <t>751,17
_____
72,96</t>
  </si>
  <si>
    <t>4
_____
19</t>
  </si>
  <si>
    <t>52
_____
53</t>
  </si>
  <si>
    <t>6
_____
2</t>
  </si>
  <si>
    <t>ТССЦ-101-2489
Лента поливинилхлоридная липкая толщиной 0,4 мм
м2</t>
  </si>
  <si>
    <t xml:space="preserve">
_____
15,4</t>
  </si>
  <si>
    <t xml:space="preserve">
_____
5</t>
  </si>
  <si>
    <t xml:space="preserve">
_____
14</t>
  </si>
  <si>
    <t>ТЕР24-02-031-01
Укладка газопроводов из полиэтиленовых труб в траншею со стационарно установленного барабана, диаметр газопровода: 63 мм
100 м укладки</t>
  </si>
  <si>
    <t>1,45
145/100</t>
  </si>
  <si>
    <t>76,72
_____
5,27</t>
  </si>
  <si>
    <t>111
_____
8</t>
  </si>
  <si>
    <t>1598
_____
20</t>
  </si>
  <si>
    <t>ТССЦ-507-3726
Труба напорная из полиэтилена PE 100 для газопроводов ПЭ100 SDR11, размером 63х5,8 мм (ГОСТ Р 50838-95)
м</t>
  </si>
  <si>
    <t xml:space="preserve">
_____
32,47</t>
  </si>
  <si>
    <t xml:space="preserve">
_____
4708</t>
  </si>
  <si>
    <t xml:space="preserve">
_____
19333</t>
  </si>
  <si>
    <t>ТЕР24-02-001-01
Сварка «встык» полиэтиленовых труб нагревательным элементом: при ручном управлении процессом сварки, диаметр труб 63 мм
1 соединение</t>
  </si>
  <si>
    <t>ТЕР24-02-003-01
Выравнивание концов полиэтиленовых труб , диаметр труб: до 63 мм
1 конец</t>
  </si>
  <si>
    <t>ТЕРм10-06-048-05
Прокладка опознавательной ленты
(ОП п.1.10.98 Прокладка опознавательной ленты ОЗП=0,3; ЭМ=0,3 к расх.; ЗПМ=0,3; ТЗ=0,3; ТЗМ=0,3)
км</t>
  </si>
  <si>
    <t>0,1763
176,3/1000</t>
  </si>
  <si>
    <t>87,77
_____
5,85</t>
  </si>
  <si>
    <t>410,69
_____
41,06</t>
  </si>
  <si>
    <t>15
_____
2</t>
  </si>
  <si>
    <t>72
_____
7</t>
  </si>
  <si>
    <t>405
_____
104</t>
  </si>
  <si>
    <t>ТССЦ-507-3538
Лента сигнальная "Газ" ЛСГ 200
м</t>
  </si>
  <si>
    <t xml:space="preserve">
_____
0,3</t>
  </si>
  <si>
    <t xml:space="preserve">
_____
53</t>
  </si>
  <si>
    <t xml:space="preserve">
_____
220</t>
  </si>
  <si>
    <t>ТЕР24-02-061-01
Устройство цокольного ввода газопровода из полиэтиленовых труб в здание, диаметр газопровода: до 63 мм
10 вводов
3 587,47 = 14 960,74 - 0,002 x 3 390,00 - 0,003 x 26 830,00 - 10 x 385,00 - 24 x 21,50 - 40 x 173,00</t>
  </si>
  <si>
    <t>0,1
1/10</t>
  </si>
  <si>
    <t>1412,8
_____
823,73</t>
  </si>
  <si>
    <t>141
_____
83</t>
  </si>
  <si>
    <t>2028
_____
475</t>
  </si>
  <si>
    <t>прайс "УралГазВода"
цокольный выход ПЭ/Ст 63х57
шт</t>
  </si>
  <si>
    <t xml:space="preserve">
_____
569,83</t>
  </si>
  <si>
    <t xml:space="preserve">
_____
570</t>
  </si>
  <si>
    <t xml:space="preserve">
_____
3693</t>
  </si>
  <si>
    <t>ТССЦ-507-2625
Муфты полиэтиленовые с закладными электронагревателями для труб диаметром 63 мм
шт.</t>
  </si>
  <si>
    <t xml:space="preserve">
_____
173</t>
  </si>
  <si>
    <t xml:space="preserve">
_____
326</t>
  </si>
  <si>
    <t>ТЕР24-02-002-02
Сварка полиэтиленовых труб при помощи соединительных деталей с закладными нагревателями, диаметр труб: 63 мм
1 соединение</t>
  </si>
  <si>
    <t>17,67
_____
178,53</t>
  </si>
  <si>
    <t>18
_____
178</t>
  </si>
  <si>
    <t>254
_____
352</t>
  </si>
  <si>
    <t>ТССЦ-507-0760
Неразъемное соединение «полиэтилен-сталь» SDR 11 63х5,8/СТ57 (ТУ2248-025-00203536-96)
шт.</t>
  </si>
  <si>
    <t xml:space="preserve">
_____
385</t>
  </si>
  <si>
    <t xml:space="preserve">
_____
288</t>
  </si>
  <si>
    <t>ТЕР22-05-003-01
Протаскивание в футляр стальных труб диаметром: 100 мм
100 м трубы, уложенной в футляр</t>
  </si>
  <si>
    <t>0,005
0,5/100</t>
  </si>
  <si>
    <t>1026,3
_____
1111,06</t>
  </si>
  <si>
    <t>5
_____
6</t>
  </si>
  <si>
    <t>74
_____
32</t>
  </si>
  <si>
    <t>ТЕР24-02-030-03
Укладка в траншею изолированных стальных газопроводов условным диаметром: до 100 мм
100 м трубопровода
1 657,81 = 12 035,56 - 101 x 102,75</t>
  </si>
  <si>
    <t>330,42
_____
14,98</t>
  </si>
  <si>
    <t>1312,41
_____
139,29</t>
  </si>
  <si>
    <t>38
_____
10</t>
  </si>
  <si>
    <t>ТССЦ-103-0161
Трубы стальные электросварные прямошовные со снятой фаской из стали марок БСт2кп-БСт4кп и БСт2пс-БСт4пс наружный диаметр 108 мм, толщина стенки 4 мм
м</t>
  </si>
  <si>
    <t xml:space="preserve">
_____
67,3</t>
  </si>
  <si>
    <t xml:space="preserve">
_____
34</t>
  </si>
  <si>
    <t xml:space="preserve">
_____
214</t>
  </si>
  <si>
    <t>ТЕР22-02-010-03
Нанесение весьма усиленной антикоррозионной изоляции из полимерных липких лент на стальные трубопроводы диаметром: 100 мм
1 км трубопровода</t>
  </si>
  <si>
    <t>0,0005
0,5/1000</t>
  </si>
  <si>
    <t>2735,14
_____
24350,57</t>
  </si>
  <si>
    <t>1127,89
_____
110,47</t>
  </si>
  <si>
    <t>1
_____
12</t>
  </si>
  <si>
    <t>20
_____
33</t>
  </si>
  <si>
    <t>3
_____
1</t>
  </si>
  <si>
    <t xml:space="preserve">
_____
3</t>
  </si>
  <si>
    <t xml:space="preserve">
_____
9</t>
  </si>
  <si>
    <t>ТЕР22-05-004-01
Заделка битумом и прядью концов футляра диаметром: 400 мм
(ПЗ=0,27 (ОЗП=0,27; ЭМ=0,27 к расх.; ЗПМ=0,27; МАТ=0,27 к расх.; ТЗ=0,27; ТЗМ=0,27))
1 футляр</t>
  </si>
  <si>
    <t>8,85
_____
43,08</t>
  </si>
  <si>
    <t>9
_____
42</t>
  </si>
  <si>
    <t>127
_____
211</t>
  </si>
  <si>
    <t>ТЕР27-09-004-01
Установка столбиков сигнальных: железобетонных
100 шт.</t>
  </si>
  <si>
    <t>0,04
4/100</t>
  </si>
  <si>
    <t>759,42
_____
1010,46</t>
  </si>
  <si>
    <t>3046,09
_____
349,22</t>
  </si>
  <si>
    <t>30
_____
41</t>
  </si>
  <si>
    <t>122
_____
14</t>
  </si>
  <si>
    <t>436
_____
146</t>
  </si>
  <si>
    <t>781
_____
201</t>
  </si>
  <si>
    <t>ТССЦ-401-0025
Бетон тяжелый, крупность заполнителя более 40 мм, класс В12,5 (М150)
м3</t>
  </si>
  <si>
    <t>0,28
0,07*4</t>
  </si>
  <si>
    <t xml:space="preserve">
_____
578</t>
  </si>
  <si>
    <t xml:space="preserve">
_____
162</t>
  </si>
  <si>
    <t xml:space="preserve">
_____
825</t>
  </si>
  <si>
    <t>ТССЦ-403-1220
Столбы оград 2С 24в /бетон В15 (М200), объем 0,05 м3, расход ар-ры 8,2 кг/ (серия 3.017-3)
шт.</t>
  </si>
  <si>
    <t xml:space="preserve">
_____
169,39</t>
  </si>
  <si>
    <t xml:space="preserve">
_____
678</t>
  </si>
  <si>
    <t xml:space="preserve">
_____
4399</t>
  </si>
  <si>
    <t>УСТРОЙСТВО КРАНА ПОДЗЕМНОГО</t>
  </si>
  <si>
    <t>ТЕР24-02-071-02
Установка крана ПЭ с ковером диаметр газопровода: до 65 мм (применительно)
шт
345,64 = 1 770,65 - 1,2 x 34,20 - 1 x 119,00 - 1 x 995,00 - 1 x 208,77 - 2 x 30,60</t>
  </si>
  <si>
    <t>65,98
_____
105,42</t>
  </si>
  <si>
    <t>174,24
_____
12,08</t>
  </si>
  <si>
    <t>66
_____
106</t>
  </si>
  <si>
    <t>174
_____
12</t>
  </si>
  <si>
    <t>947
_____
893</t>
  </si>
  <si>
    <t>920
_____
174</t>
  </si>
  <si>
    <t>прайс полипластик
Кран шаровый полиэтиленовый Ду63
шт</t>
  </si>
  <si>
    <t xml:space="preserve">
_____
1793,59</t>
  </si>
  <si>
    <t xml:space="preserve">
_____
1794</t>
  </si>
  <si>
    <t xml:space="preserve">
_____
11622</t>
  </si>
  <si>
    <t>прайс полипластик
Телескопический удлинитель для крана</t>
  </si>
  <si>
    <t xml:space="preserve">
_____
933,17</t>
  </si>
  <si>
    <t xml:space="preserve">
_____
933</t>
  </si>
  <si>
    <t xml:space="preserve">
_____
6047</t>
  </si>
  <si>
    <t>прайс полипластик
Ключ для крана</t>
  </si>
  <si>
    <t xml:space="preserve">
_____
802,08</t>
  </si>
  <si>
    <t xml:space="preserve">
_____
802</t>
  </si>
  <si>
    <t xml:space="preserve">
_____
5198</t>
  </si>
  <si>
    <t>ТЕР24-02-007-01
Установка седелок крановых полиэтиленовых с закладными нагревателями на газопроводе из полиэтиленовых труб , диаметры соединяемых труб: 63х32 мм
1 соединение</t>
  </si>
  <si>
    <t>12,57
_____
3,16</t>
  </si>
  <si>
    <t>25
_____
7</t>
  </si>
  <si>
    <t>361
_____
30</t>
  </si>
  <si>
    <t>ТССЦ-507-0845
Седелка крановая полиэтиленовая с закладными электронагревателями SDR 11, 63х32
шт.</t>
  </si>
  <si>
    <t xml:space="preserve">
_____
325</t>
  </si>
  <si>
    <t xml:space="preserve">
_____
650</t>
  </si>
  <si>
    <t xml:space="preserve">
_____
3568</t>
  </si>
  <si>
    <t>ТЕР24-02-002-01
Сварка полиэтиленовых труб при помощи соединительных деталей с закладными нагревателями, диаметр труб: 32 мм
1 соединение</t>
  </si>
  <si>
    <t>9,53
_____
119,16</t>
  </si>
  <si>
    <t>19
_____
238</t>
  </si>
  <si>
    <t>274
_____
274</t>
  </si>
  <si>
    <t>прайс снабгрупп
Соединительный элемент "сталь-полиэтилен" (ТУ 2248-025-00203536-96), диаметром 32мм
шт.</t>
  </si>
  <si>
    <t xml:space="preserve">
_____
40,37</t>
  </si>
  <si>
    <t xml:space="preserve">
_____
81</t>
  </si>
  <si>
    <t xml:space="preserve">
_____
523</t>
  </si>
  <si>
    <t>ТЕР24-01-033-02
Установка вентилей и клапанов обратных муфтовых диаметром: до 32 мм
1 шт.</t>
  </si>
  <si>
    <t>12,27
_____
1,44</t>
  </si>
  <si>
    <t>25
_____
2</t>
  </si>
  <si>
    <t>352
_____
14</t>
  </si>
  <si>
    <t>ТССЦ-302-1834
Кран шаровой муфтовый 11Б27П1, диаметром 32 мм
шт.</t>
  </si>
  <si>
    <t xml:space="preserve">
_____
92,47</t>
  </si>
  <si>
    <t xml:space="preserve">
_____
185</t>
  </si>
  <si>
    <t xml:space="preserve">
_____
927</t>
  </si>
  <si>
    <t>ТЕРм10-02-051-05
Монтаж пластины (прим.)
1 стойка</t>
  </si>
  <si>
    <t>4,86
_____
0,1</t>
  </si>
  <si>
    <t>ТССЦ-110-0203
Пластина (черт. 2ИШ.841.003)
100 шт.</t>
  </si>
  <si>
    <t>0,03
3/100</t>
  </si>
  <si>
    <t xml:space="preserve">
_____
475,47</t>
  </si>
  <si>
    <t xml:space="preserve">
_____
7</t>
  </si>
  <si>
    <t>ТЕР22-03-001-05
Установка фасонных частей стальных сварных диаметром: 100-250 мм
1 т фасонных частей
17 726,43 = 31 686,43 - 1 x 13 960,00</t>
  </si>
  <si>
    <t>0,000276
0,138*2/1000</t>
  </si>
  <si>
    <t>20
_____
2</t>
  </si>
  <si>
    <t>21
_____
7</t>
  </si>
  <si>
    <t>ТССЦ-301-3240
Колпачки-заглушки 1"
шт.</t>
  </si>
  <si>
    <t xml:space="preserve">
_____
2,59</t>
  </si>
  <si>
    <t xml:space="preserve">
_____
25</t>
  </si>
  <si>
    <t>ТЕР24-02-030-01
Укладка в траншею изолированных стальных газопроводов условным диаметром: до 50 мм
100 м трубопровода
1 151,80 = 6 306,84 - 101 x 51,04</t>
  </si>
  <si>
    <t>0,035
3,5/100</t>
  </si>
  <si>
    <t>227,93
_____
4,03</t>
  </si>
  <si>
    <t>919,84
_____
102,06</t>
  </si>
  <si>
    <t>32
_____
4</t>
  </si>
  <si>
    <t>115
_____
1</t>
  </si>
  <si>
    <t>188
_____
51</t>
  </si>
  <si>
    <t>ТССЦ-103-0132
Трубы стальные электросварные прямошовные со снятой фаской из стали марок БСт2кп-БСт4кп и БСт2пс-БСт4пс наружный диаметр 32 мм, толщина стенки 3 мм
м</t>
  </si>
  <si>
    <t xml:space="preserve">
_____
49</t>
  </si>
  <si>
    <t xml:space="preserve">
_____
312</t>
  </si>
  <si>
    <t>0,0035
3,5/1000</t>
  </si>
  <si>
    <t>8
_____
45</t>
  </si>
  <si>
    <t>121
_____
124</t>
  </si>
  <si>
    <t>13
_____
4</t>
  </si>
  <si>
    <t>ТССЦ-101-2489
Лента поливинилхлоридная липкая толщиной 0,4 мм
(ОЗП=1,05; ТЗ=1,05)
м2</t>
  </si>
  <si>
    <t xml:space="preserve">
_____
12</t>
  </si>
  <si>
    <t xml:space="preserve">
_____
32</t>
  </si>
  <si>
    <t>Прайс ТехпромСнаб
КОВЕР ГАЗОВЫЙ СТАЛЬНОЙ СРЕДНИЙ D273 (СЕРИЯ 5.905-25.05 ЧЕРТ. УГ 1.03.00)
шт</t>
  </si>
  <si>
    <t xml:space="preserve">
_____
364,58</t>
  </si>
  <si>
    <t xml:space="preserve">
_____
365</t>
  </si>
  <si>
    <t xml:space="preserve">
_____
2363</t>
  </si>
  <si>
    <t>ТЕР23-01-001-04
Устройство основания под трубопроводы (кран): бетонного
10 м3 основания
1 117,66 = 6 737,86 - 10,2 x 551,00</t>
  </si>
  <si>
    <t>0,0025
0,025/10</t>
  </si>
  <si>
    <t>179,74
_____
449,58</t>
  </si>
  <si>
    <t>488,34
_____
102,4</t>
  </si>
  <si>
    <t>6
_____
7</t>
  </si>
  <si>
    <t>8
_____
4</t>
  </si>
  <si>
    <t>ТССЦ-401-0005
Бетон тяжелый, класс В12,5 (М150)
м3</t>
  </si>
  <si>
    <t xml:space="preserve">
_____
592</t>
  </si>
  <si>
    <t xml:space="preserve">
_____
15</t>
  </si>
  <si>
    <t xml:space="preserve">
_____
74</t>
  </si>
  <si>
    <t>0,00475
((1.7*1.5*0.2)-(0.5*0,5*0.14))/100</t>
  </si>
  <si>
    <t>11
_____
1</t>
  </si>
  <si>
    <t>62
_____
15</t>
  </si>
  <si>
    <t>0,5225
((1.7*1.5*0.2)-(0.5*0,5*0.14))*1.1</t>
  </si>
  <si>
    <t xml:space="preserve">
_____
61</t>
  </si>
  <si>
    <t xml:space="preserve">
_____
182</t>
  </si>
  <si>
    <t>ИСПЫТАНИЯ</t>
  </si>
  <si>
    <t>ТЕРм39-02-001-03
Визуальный и измерительный контроль сварных соединений трубопроводов, диаметр: до 108 мм
1 стык</t>
  </si>
  <si>
    <t>1,68
_____
0,03</t>
  </si>
  <si>
    <t>ТЕРм39-02-001-02
Визуальный и измерительный контроль сварных соединений трубопроводов, диаметр: до 60 мм
1 стык</t>
  </si>
  <si>
    <t>1,4
_____
0,03</t>
  </si>
  <si>
    <t>ТЕРм39-02-006-02
Ультразвуковая дефектоскопия трубопровода одним преобразователем сварных соединений перлитного класса с двух сторон, прозвучивание поперечное, диаметр трубопровода: 65 мм, толщина стенки до 8 мм
1 стык</t>
  </si>
  <si>
    <t>5,73
_____
2,45</t>
  </si>
  <si>
    <t>17
_____
7</t>
  </si>
  <si>
    <t>247
_____
26</t>
  </si>
  <si>
    <t>прайс горгаза
Проверка качества изоляции прибором АНПИ
10 п.м.</t>
  </si>
  <si>
    <t>0,45
(1,5+3)/10</t>
  </si>
  <si>
    <t>ТЕР13-08-007-01
Проверка качества резинового покрытия
(ПЗ=2 (ОЗП=2; ЭМ=2 к расх.; ЗПМ=2; МАТ=2 к расх.; ТЗ=2; ТЗМ=2))
100 м2 поверхности</t>
  </si>
  <si>
    <t>0,057
(0,18*1,5+0.1*3.0)/10</t>
  </si>
  <si>
    <t>ТЕРм39-02-012-01
Рентгенографический контроль трубопровода через две стенки, диаметр трубопровода: 60 мм, толщина стенки до 5 мм
1 снимок</t>
  </si>
  <si>
    <t>16,33
_____
5,7</t>
  </si>
  <si>
    <t>65
_____
23</t>
  </si>
  <si>
    <t>938
_____
57</t>
  </si>
  <si>
    <t>ТЕР24-02-120-02
Очистка полости трубопровода продувкой воздухом, условный диаметр газопровода: до 100 мм
100 м трубопровода</t>
  </si>
  <si>
    <t>1,505
(2,5+145+3)/100</t>
  </si>
  <si>
    <t>12,55
_____
2,43</t>
  </si>
  <si>
    <t>18
_____
4</t>
  </si>
  <si>
    <t>134
_____
53</t>
  </si>
  <si>
    <t>ТЕР24-02-121-02
Монтаж инвентарного узла для очистки и испытания газопровода, условный диаметр газопровода: до 100 мм
1 узел</t>
  </si>
  <si>
    <t>64,93
_____
38,14</t>
  </si>
  <si>
    <t>65
_____
38</t>
  </si>
  <si>
    <t>933
_____
136</t>
  </si>
  <si>
    <t>ТЕР24-02-122-02
Подъем давления при испытании воздухом газопроводов низкого и среднего давления (до 0,3 МПа) условным диаметром: до 100 мм
100 м газопровода</t>
  </si>
  <si>
    <t>6,33
_____
0,73</t>
  </si>
  <si>
    <t>10
_____
1</t>
  </si>
  <si>
    <t>66
_____
16</t>
  </si>
  <si>
    <t>ТЕР24-02-125-01
Выдержка под давлением от 0,6 до 1,2 МПа при испытании на прочность и герметичность газопроводов условным диаметром: 50-300 мм
1 участок испытания газопровода</t>
  </si>
  <si>
    <t>2162,16
_____
85,12</t>
  </si>
  <si>
    <t>2162
_____
85</t>
  </si>
  <si>
    <t>10490
_____
1222</t>
  </si>
  <si>
    <t>Итого прямые затраты по разделу</t>
  </si>
  <si>
    <t>3108
_____
43136</t>
  </si>
  <si>
    <t>8737
_____
592</t>
  </si>
  <si>
    <t>44577
_____
192344</t>
  </si>
  <si>
    <t>48111
_____
8518</t>
  </si>
  <si>
    <t>Итого прямые затраты по разделу с учетом коэффициентов к итогам</t>
  </si>
  <si>
    <t xml:space="preserve">    В том числе, справочно:</t>
  </si>
  <si>
    <t xml:space="preserve">     Вспомогательные материалы МАТ=2%ОЗП  (Поз. 7, 74-75, 77, 87-89, 92, 10-11)</t>
  </si>
  <si>
    <t xml:space="preserve">
_____
40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</si>
  <si>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</si>
  <si>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</si>
  <si>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</si>
  <si>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</si>
  <si>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</si>
  <si>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</si>
  <si>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НАДЗЕМНЫЙ ГАЗОПРОВОД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</si>
  <si>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</si>
  <si>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</si>
  <si>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</si>
  <si>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Итого по разделу 1 НАДЗЕМНЫЙ ГАЗОПРОВОД</t>
  </si>
  <si>
    <t>Итого прямые затраты по смете</t>
  </si>
  <si>
    <t>Итого прямые затраты по смете с учетом коэффициентов к итогам</t>
  </si>
  <si>
    <t>ВСЕГО по смете</t>
  </si>
  <si>
    <t xml:space="preserve">    ВСЕГО по смете</t>
  </si>
  <si>
    <t>Стройка:"Газопровод среднего давления от точки врезки до границ земельного участка собственника по адресу:  г. Челябинск, ул. Медгородок д. 6-в. Технологическое присоединение."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</si>
</sst>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6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6" fillId="0" borderId="0"/>
    <xf numFmtId="0" fontId="3" fillId="0" borderId="0"/>
  </cellStyleXfs>
  <cellXfs count="80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7" fillId="0" borderId="0" xfId="0" applyFont="1" applyBorder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12" fillId="0" borderId="2" xfId="0" applyFont="1" applyBorder="1" applyAlignment="1">
      <alignment vertical="top"/>
    </xf>
    <xf numFmtId="164" fontId="12" fillId="0" borderId="3" xfId="12" applyNumberFormat="1" applyFont="1" applyBorder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right" vertical="top"/>
    </xf>
    <xf numFmtId="0" fontId="7" fillId="0" borderId="0" xfId="10" applyFont="1"/>
    <xf numFmtId="0" fontId="7" fillId="0" borderId="0" xfId="12" applyFont="1"/>
    <xf numFmtId="2" fontId="12" fillId="0" borderId="4" xfId="0" applyNumberFormat="1" applyFont="1" applyBorder="1" applyAlignment="1">
      <alignment horizontal="right" vertical="top"/>
    </xf>
    <xf numFmtId="0" fontId="9" fillId="0" borderId="4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2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right" vertical="top" wrapText="1"/>
    </xf>
    <xf numFmtId="2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6" applyFont="1" applyAlignment="1">
      <alignment horizontal="right" vertical="top" wrapText="1"/>
    </xf>
    <xf numFmtId="0" fontId="9" fillId="0" borderId="0" xfId="0" applyFont="1"/>
    <xf numFmtId="0" fontId="3" fillId="0" borderId="0" xfId="10"/>
    <xf numFmtId="0" fontId="1" fillId="0" borderId="0" xfId="12"/>
    <xf numFmtId="0" fontId="12" fillId="0" borderId="0" xfId="0" applyFont="1" applyAlignment="1">
      <alignment horizontal="left" vertical="top" indent="1"/>
    </xf>
    <xf numFmtId="0" fontId="11" fillId="0" borderId="0" xfId="0" applyFont="1" applyBorder="1"/>
    <xf numFmtId="0" fontId="11" fillId="0" borderId="0" xfId="0" applyFont="1" applyBorder="1" applyAlignment="1">
      <alignment horizontal="left" vertical="top" wrapText="1"/>
    </xf>
    <xf numFmtId="1" fontId="12" fillId="0" borderId="0" xfId="10" applyNumberFormat="1" applyFont="1" applyAlignment="1">
      <alignment horizontal="right"/>
    </xf>
    <xf numFmtId="0" fontId="9" fillId="0" borderId="0" xfId="24" applyFont="1">
      <alignment horizontal="left" vertical="top"/>
    </xf>
    <xf numFmtId="0" fontId="3" fillId="0" borderId="0" xfId="23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23" applyFont="1" applyAlignment="1">
      <alignment horizontal="left"/>
    </xf>
    <xf numFmtId="0" fontId="7" fillId="0" borderId="7" xfId="13" applyFont="1" applyBorder="1">
      <alignment horizontal="center" wrapText="1"/>
    </xf>
    <xf numFmtId="0" fontId="7" fillId="0" borderId="7" xfId="13" applyFont="1" applyFill="1" applyBorder="1">
      <alignment horizontal="center" wrapText="1"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left" vertical="top" wrapText="1"/>
    </xf>
    <xf numFmtId="2" fontId="9" fillId="0" borderId="7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right" vertical="top" wrapText="1"/>
    </xf>
    <xf numFmtId="2" fontId="9" fillId="0" borderId="7" xfId="0" applyNumberFormat="1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2" fontId="12" fillId="0" borderId="7" xfId="0" applyNumberFormat="1" applyFont="1" applyBorder="1" applyAlignment="1">
      <alignment horizontal="right" vertical="top" wrapText="1"/>
    </xf>
    <xf numFmtId="0" fontId="12" fillId="0" borderId="7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0" borderId="0" xfId="23" applyFont="1">
      <alignment horizontal="center"/>
    </xf>
    <xf numFmtId="0" fontId="9" fillId="0" borderId="0" xfId="23" applyFont="1">
      <alignment horizontal="center"/>
    </xf>
    <xf numFmtId="0" fontId="9" fillId="0" borderId="0" xfId="23" applyFont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164" fontId="11" fillId="0" borderId="6" xfId="10" applyNumberFormat="1" applyFont="1" applyBorder="1" applyAlignment="1">
      <alignment horizontal="right"/>
    </xf>
    <xf numFmtId="164" fontId="11" fillId="0" borderId="3" xfId="10" applyNumberFormat="1" applyFont="1" applyBorder="1" applyAlignment="1">
      <alignment horizontal="right"/>
    </xf>
    <xf numFmtId="164" fontId="12" fillId="0" borderId="6" xfId="12" applyNumberFormat="1" applyFont="1" applyBorder="1" applyAlignment="1">
      <alignment horizontal="right"/>
    </xf>
    <xf numFmtId="164" fontId="12" fillId="0" borderId="3" xfId="12" applyNumberFormat="1" applyFont="1" applyBorder="1" applyAlignment="1">
      <alignment horizontal="right"/>
    </xf>
  </cellXfs>
  <cellStyles count="27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Z171"/>
  <sheetViews>
    <sheetView showGridLines="0" tabSelected="1" workbookViewId="0">
      <selection activeCell="A8" sqref="A8"/>
    </sheetView>
  </sheetViews>
  <sheetFormatPr defaultRowHeight="12.75" x14ac:dyDescent="0.2"/>
  <cols>
    <col min="1" max="1" width="6" style="1" customWidth="1"/>
    <col min="2" max="2" width="35.7109375" style="1" customWidth="1"/>
    <col min="3" max="3" width="11.85546875" style="1" customWidth="1"/>
    <col min="4" max="6" width="11.5703125" style="1" customWidth="1"/>
    <col min="7" max="7" width="12.7109375" style="1" customWidth="1"/>
    <col min="8" max="8" width="11.85546875" style="1" customWidth="1"/>
    <col min="9" max="9" width="11.5703125" style="1" customWidth="1"/>
    <col min="10" max="10" width="12.7109375" style="1" customWidth="1"/>
    <col min="11" max="11" width="11.5703125" style="1" customWidth="1"/>
    <col min="12" max="20" width="9.140625" style="1" hidden="1" customWidth="1"/>
    <col min="21" max="21" width="11.5703125" style="1" customWidth="1"/>
    <col min="22" max="23" width="9.140625" style="1" hidden="1" customWidth="1"/>
    <col min="24" max="27" width="0" style="1" hidden="1" customWidth="1"/>
    <col min="28" max="16384" width="9.140625" style="1"/>
  </cols>
  <sheetData>
    <row r="2" spans="1:21" ht="15.75" x14ac:dyDescent="0.25">
      <c r="A2" s="2" t="s">
        <v>22</v>
      </c>
      <c r="H2" s="3" t="s">
        <v>23</v>
      </c>
    </row>
    <row r="3" spans="1:21" x14ac:dyDescent="0.2">
      <c r="A3" s="38" t="s">
        <v>28</v>
      </c>
      <c r="H3" s="38" t="s">
        <v>28</v>
      </c>
    </row>
    <row r="4" spans="1:21" x14ac:dyDescent="0.2">
      <c r="A4" s="38" t="s">
        <v>29</v>
      </c>
      <c r="B4" s="4"/>
      <c r="C4" s="4"/>
      <c r="D4" s="4"/>
      <c r="E4" s="4"/>
      <c r="F4" s="4"/>
      <c r="G4" s="4"/>
      <c r="H4" s="38" t="s">
        <v>29</v>
      </c>
    </row>
    <row r="5" spans="1:21" x14ac:dyDescent="0.2">
      <c r="A5" s="1" t="s">
        <v>26</v>
      </c>
      <c r="B5" s="4"/>
      <c r="C5" s="4"/>
      <c r="D5" s="4"/>
      <c r="E5" s="4"/>
      <c r="F5" s="4"/>
      <c r="G5" s="4"/>
      <c r="H5" s="39" t="s">
        <v>27</v>
      </c>
    </row>
    <row r="6" spans="1:21" x14ac:dyDescent="0.2">
      <c r="A6" s="4"/>
      <c r="B6" s="4"/>
      <c r="C6" s="4"/>
      <c r="D6" s="4"/>
      <c r="E6" s="4"/>
      <c r="F6" s="4"/>
      <c r="G6" s="4"/>
      <c r="H6" s="4"/>
    </row>
    <row r="7" spans="1:21" s="7" customFormat="1" ht="12" x14ac:dyDescent="0.2">
      <c r="A7" s="5"/>
      <c r="B7" s="6"/>
      <c r="C7" s="6"/>
      <c r="D7" s="6"/>
    </row>
    <row r="8" spans="1:21" s="7" customFormat="1" ht="12" x14ac:dyDescent="0.2">
      <c r="A8" s="40" t="s">
        <v>487</v>
      </c>
      <c r="B8" s="6"/>
      <c r="C8" s="6"/>
      <c r="D8" s="6"/>
    </row>
    <row r="9" spans="1:21" s="7" customFormat="1" ht="12" x14ac:dyDescent="0.2">
      <c r="A9" s="5"/>
      <c r="B9" s="6"/>
      <c r="C9" s="6"/>
      <c r="D9" s="6"/>
    </row>
    <row r="10" spans="1:21" s="7" customFormat="1" ht="12" x14ac:dyDescent="0.2">
      <c r="A10" s="40" t="s">
        <v>30</v>
      </c>
      <c r="B10" s="6"/>
      <c r="C10" s="6"/>
      <c r="D10" s="6"/>
    </row>
    <row r="11" spans="1:21" s="7" customFormat="1" ht="15" x14ac:dyDescent="0.25">
      <c r="A11" s="67" t="s">
        <v>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21" s="7" customFormat="1" ht="12" x14ac:dyDescent="0.2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1:21" s="7" customFormat="1" ht="12" x14ac:dyDescent="0.2">
      <c r="A13" s="68" t="s">
        <v>31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1:21" s="7" customFormat="1" ht="12" x14ac:dyDescent="0.2">
      <c r="A14" s="69" t="s">
        <v>32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</row>
    <row r="15" spans="1:21" s="7" customFormat="1" ht="12" x14ac:dyDescent="0.2"/>
    <row r="16" spans="1:21" s="7" customFormat="1" ht="12" x14ac:dyDescent="0.2">
      <c r="G16" s="70" t="s">
        <v>17</v>
      </c>
      <c r="H16" s="71"/>
      <c r="I16" s="72"/>
      <c r="J16" s="70" t="s">
        <v>18</v>
      </c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2"/>
    </row>
    <row r="17" spans="1:26" s="7" customFormat="1" x14ac:dyDescent="0.2">
      <c r="D17" s="5" t="s">
        <v>2</v>
      </c>
      <c r="G17" s="76">
        <f>61803/1000</f>
        <v>61.802999999999997</v>
      </c>
      <c r="H17" s="77"/>
      <c r="I17" s="8" t="s">
        <v>3</v>
      </c>
      <c r="J17" s="78">
        <f>366434/1000</f>
        <v>366.43400000000003</v>
      </c>
      <c r="K17" s="79"/>
      <c r="L17" s="9"/>
      <c r="M17" s="9"/>
      <c r="N17" s="9"/>
      <c r="O17" s="9"/>
      <c r="P17" s="9"/>
      <c r="Q17" s="9"/>
      <c r="R17" s="9"/>
      <c r="S17" s="9"/>
      <c r="T17" s="9"/>
      <c r="U17" s="8" t="s">
        <v>3</v>
      </c>
    </row>
    <row r="18" spans="1:26" s="7" customFormat="1" x14ac:dyDescent="0.2">
      <c r="D18" s="10" t="s">
        <v>20</v>
      </c>
      <c r="F18" s="11"/>
      <c r="G18" s="76">
        <f>0/1000</f>
        <v>0</v>
      </c>
      <c r="H18" s="77"/>
      <c r="I18" s="8" t="s">
        <v>3</v>
      </c>
      <c r="J18" s="78">
        <f>0/1000</f>
        <v>0</v>
      </c>
      <c r="K18" s="79"/>
      <c r="L18" s="9"/>
      <c r="M18" s="9"/>
      <c r="N18" s="9"/>
      <c r="O18" s="9"/>
      <c r="P18" s="9"/>
      <c r="Q18" s="9"/>
      <c r="R18" s="9"/>
      <c r="S18" s="9"/>
      <c r="T18" s="9"/>
      <c r="U18" s="8" t="s">
        <v>3</v>
      </c>
    </row>
    <row r="19" spans="1:26" s="7" customFormat="1" x14ac:dyDescent="0.2">
      <c r="D19" s="10" t="s">
        <v>21</v>
      </c>
      <c r="F19" s="11"/>
      <c r="G19" s="76">
        <f>436/1000</f>
        <v>0.436</v>
      </c>
      <c r="H19" s="77"/>
      <c r="I19" s="8" t="s">
        <v>3</v>
      </c>
      <c r="J19" s="78">
        <f>4868/1000</f>
        <v>4.8680000000000003</v>
      </c>
      <c r="K19" s="79"/>
      <c r="L19" s="9"/>
      <c r="M19" s="9"/>
      <c r="N19" s="9"/>
      <c r="O19" s="9"/>
      <c r="P19" s="9"/>
      <c r="Q19" s="9"/>
      <c r="R19" s="9"/>
      <c r="S19" s="9"/>
      <c r="T19" s="9"/>
      <c r="U19" s="8" t="s">
        <v>3</v>
      </c>
    </row>
    <row r="20" spans="1:26" s="7" customFormat="1" x14ac:dyDescent="0.2">
      <c r="D20" s="5" t="s">
        <v>4</v>
      </c>
      <c r="G20" s="76">
        <f>(V20+V21)/1000</f>
        <v>0.32468999999999998</v>
      </c>
      <c r="H20" s="77"/>
      <c r="I20" s="8" t="s">
        <v>5</v>
      </c>
      <c r="J20" s="78">
        <f>(W20+W21)/1000</f>
        <v>0.32468999999999998</v>
      </c>
      <c r="K20" s="79"/>
      <c r="L20" s="9"/>
      <c r="M20" s="9"/>
      <c r="N20" s="9"/>
      <c r="O20" s="9"/>
      <c r="P20" s="9"/>
      <c r="Q20" s="9"/>
      <c r="R20" s="9"/>
      <c r="S20" s="9"/>
      <c r="T20" s="9"/>
      <c r="U20" s="8" t="s">
        <v>5</v>
      </c>
      <c r="V20" s="12">
        <v>283.64</v>
      </c>
      <c r="W20" s="13">
        <v>283.64</v>
      </c>
      <c r="X20" s="31">
        <v>3700</v>
      </c>
      <c r="Y20" s="31">
        <v>4148</v>
      </c>
      <c r="Z20" s="31">
        <v>2674</v>
      </c>
    </row>
    <row r="21" spans="1:26" s="7" customFormat="1" x14ac:dyDescent="0.2">
      <c r="D21" s="5" t="s">
        <v>6</v>
      </c>
      <c r="G21" s="76">
        <f>3700/1000</f>
        <v>3.7</v>
      </c>
      <c r="H21" s="77"/>
      <c r="I21" s="8" t="s">
        <v>3</v>
      </c>
      <c r="J21" s="78">
        <f>53095/1000</f>
        <v>53.094999999999999</v>
      </c>
      <c r="K21" s="79"/>
      <c r="L21" s="9"/>
      <c r="M21" s="9"/>
      <c r="N21" s="9"/>
      <c r="O21" s="9"/>
      <c r="P21" s="9"/>
      <c r="Q21" s="9"/>
      <c r="R21" s="9"/>
      <c r="S21" s="9"/>
      <c r="T21" s="9"/>
      <c r="U21" s="8" t="s">
        <v>3</v>
      </c>
      <c r="V21" s="12">
        <v>41.05</v>
      </c>
      <c r="W21" s="13">
        <v>41.05</v>
      </c>
      <c r="X21" s="32">
        <v>53095</v>
      </c>
      <c r="Y21" s="32">
        <v>50636</v>
      </c>
      <c r="Z21" s="32">
        <v>30726</v>
      </c>
    </row>
    <row r="22" spans="1:26" s="7" customFormat="1" ht="12" x14ac:dyDescent="0.2">
      <c r="F22" s="6"/>
      <c r="G22" s="14"/>
      <c r="H22" s="14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5"/>
    </row>
    <row r="23" spans="1:26" s="7" customFormat="1" ht="12" x14ac:dyDescent="0.2">
      <c r="B23" s="6"/>
      <c r="C23" s="6"/>
      <c r="D23" s="6"/>
      <c r="F23" s="11"/>
      <c r="G23" s="17"/>
      <c r="H23" s="17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8"/>
    </row>
    <row r="24" spans="1:26" s="7" customFormat="1" ht="12" x14ac:dyDescent="0.2">
      <c r="A24" s="40" t="s">
        <v>33</v>
      </c>
    </row>
    <row r="25" spans="1:26" s="7" customFormat="1" thickBot="1" x14ac:dyDescent="0.25">
      <c r="A25" s="20"/>
    </row>
    <row r="26" spans="1:26" s="22" customFormat="1" ht="27" customHeight="1" thickBot="1" x14ac:dyDescent="0.25">
      <c r="A26" s="73" t="s">
        <v>7</v>
      </c>
      <c r="B26" s="73" t="s">
        <v>8</v>
      </c>
      <c r="C26" s="73" t="s">
        <v>9</v>
      </c>
      <c r="D26" s="74" t="s">
        <v>10</v>
      </c>
      <c r="E26" s="74"/>
      <c r="F26" s="74"/>
      <c r="G26" s="74" t="s">
        <v>11</v>
      </c>
      <c r="H26" s="74"/>
      <c r="I26" s="74"/>
      <c r="J26" s="74" t="s">
        <v>12</v>
      </c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</row>
    <row r="27" spans="1:26" s="22" customFormat="1" ht="22.5" customHeight="1" thickBot="1" x14ac:dyDescent="0.25">
      <c r="A27" s="73"/>
      <c r="B27" s="73"/>
      <c r="C27" s="73"/>
      <c r="D27" s="75" t="s">
        <v>0</v>
      </c>
      <c r="E27" s="21" t="s">
        <v>13</v>
      </c>
      <c r="F27" s="21" t="s">
        <v>14</v>
      </c>
      <c r="G27" s="75" t="s">
        <v>0</v>
      </c>
      <c r="H27" s="21" t="s">
        <v>13</v>
      </c>
      <c r="I27" s="21" t="s">
        <v>14</v>
      </c>
      <c r="J27" s="75" t="s">
        <v>0</v>
      </c>
      <c r="K27" s="21" t="s">
        <v>13</v>
      </c>
      <c r="L27" s="21"/>
      <c r="M27" s="21"/>
      <c r="N27" s="21"/>
      <c r="O27" s="21"/>
      <c r="P27" s="21"/>
      <c r="Q27" s="21"/>
      <c r="R27" s="21"/>
      <c r="S27" s="21"/>
      <c r="T27" s="21"/>
      <c r="U27" s="21" t="s">
        <v>14</v>
      </c>
    </row>
    <row r="28" spans="1:26" s="22" customFormat="1" ht="22.5" customHeight="1" thickBot="1" x14ac:dyDescent="0.25">
      <c r="A28" s="73"/>
      <c r="B28" s="73"/>
      <c r="C28" s="73"/>
      <c r="D28" s="75"/>
      <c r="E28" s="21" t="s">
        <v>15</v>
      </c>
      <c r="F28" s="21" t="s">
        <v>16</v>
      </c>
      <c r="G28" s="75"/>
      <c r="H28" s="21" t="s">
        <v>15</v>
      </c>
      <c r="I28" s="21" t="s">
        <v>16</v>
      </c>
      <c r="J28" s="75"/>
      <c r="K28" s="21" t="s">
        <v>15</v>
      </c>
      <c r="L28" s="21"/>
      <c r="M28" s="21"/>
      <c r="N28" s="21"/>
      <c r="O28" s="21"/>
      <c r="P28" s="21"/>
      <c r="Q28" s="21"/>
      <c r="R28" s="21"/>
      <c r="S28" s="21"/>
      <c r="T28" s="21"/>
      <c r="U28" s="21" t="s">
        <v>16</v>
      </c>
    </row>
    <row r="29" spans="1:26" s="6" customFormat="1" x14ac:dyDescent="0.2">
      <c r="A29" s="41">
        <v>1</v>
      </c>
      <c r="B29" s="41">
        <v>2</v>
      </c>
      <c r="C29" s="41">
        <v>3</v>
      </c>
      <c r="D29" s="42">
        <v>4</v>
      </c>
      <c r="E29" s="41">
        <v>5</v>
      </c>
      <c r="F29" s="41">
        <v>6</v>
      </c>
      <c r="G29" s="42">
        <v>7</v>
      </c>
      <c r="H29" s="41">
        <v>8</v>
      </c>
      <c r="I29" s="41">
        <v>9</v>
      </c>
      <c r="J29" s="42">
        <v>10</v>
      </c>
      <c r="K29" s="41">
        <v>11</v>
      </c>
      <c r="L29" s="41"/>
      <c r="M29" s="41"/>
      <c r="N29" s="41"/>
      <c r="O29" s="41"/>
      <c r="P29" s="41"/>
      <c r="Q29" s="41"/>
      <c r="R29" s="41"/>
      <c r="S29" s="41"/>
      <c r="T29" s="41"/>
      <c r="U29" s="41">
        <v>12</v>
      </c>
    </row>
    <row r="30" spans="1:26" s="28" customFormat="1" ht="21" customHeight="1" x14ac:dyDescent="0.2">
      <c r="A30" s="65" t="s">
        <v>36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</row>
    <row r="31" spans="1:26" s="28" customFormat="1" ht="108" x14ac:dyDescent="0.2">
      <c r="A31" s="43">
        <v>1</v>
      </c>
      <c r="B31" s="44" t="s">
        <v>37</v>
      </c>
      <c r="C31" s="45" t="s">
        <v>38</v>
      </c>
      <c r="D31" s="46">
        <v>1857.01</v>
      </c>
      <c r="E31" s="47" t="s">
        <v>39</v>
      </c>
      <c r="F31" s="46" t="s">
        <v>40</v>
      </c>
      <c r="G31" s="46">
        <v>19</v>
      </c>
      <c r="H31" s="46" t="s">
        <v>41</v>
      </c>
      <c r="I31" s="46" t="s">
        <v>42</v>
      </c>
      <c r="J31" s="46">
        <v>129</v>
      </c>
      <c r="K31" s="47" t="s">
        <v>43</v>
      </c>
      <c r="L31" s="47"/>
      <c r="M31" s="47"/>
      <c r="N31" s="47"/>
      <c r="O31" s="47"/>
      <c r="P31" s="47"/>
      <c r="Q31" s="47"/>
      <c r="R31" s="47"/>
      <c r="S31" s="47"/>
      <c r="T31" s="47"/>
      <c r="U31" s="47" t="s">
        <v>44</v>
      </c>
    </row>
    <row r="32" spans="1:26" s="28" customFormat="1" ht="84" x14ac:dyDescent="0.2">
      <c r="A32" s="43">
        <v>2</v>
      </c>
      <c r="B32" s="44" t="s">
        <v>45</v>
      </c>
      <c r="C32" s="45" t="s">
        <v>46</v>
      </c>
      <c r="D32" s="46">
        <v>30.2</v>
      </c>
      <c r="E32" s="47" t="s">
        <v>47</v>
      </c>
      <c r="F32" s="46"/>
      <c r="G32" s="46">
        <v>31</v>
      </c>
      <c r="H32" s="46" t="s">
        <v>48</v>
      </c>
      <c r="I32" s="46"/>
      <c r="J32" s="46">
        <v>194</v>
      </c>
      <c r="K32" s="47" t="s">
        <v>49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1:26" s="28" customFormat="1" ht="84" x14ac:dyDescent="0.2">
      <c r="A33" s="43">
        <v>3</v>
      </c>
      <c r="B33" s="44" t="s">
        <v>50</v>
      </c>
      <c r="C33" s="45" t="s">
        <v>51</v>
      </c>
      <c r="D33" s="46">
        <v>339.13</v>
      </c>
      <c r="E33" s="47" t="s">
        <v>52</v>
      </c>
      <c r="F33" s="46" t="s">
        <v>53</v>
      </c>
      <c r="G33" s="46">
        <v>1</v>
      </c>
      <c r="H33" s="46" t="s">
        <v>54</v>
      </c>
      <c r="I33" s="46"/>
      <c r="J33" s="46">
        <v>7</v>
      </c>
      <c r="K33" s="47" t="s">
        <v>55</v>
      </c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1:26" s="6" customFormat="1" ht="84" x14ac:dyDescent="0.2">
      <c r="A34" s="43">
        <v>4</v>
      </c>
      <c r="B34" s="44" t="s">
        <v>56</v>
      </c>
      <c r="C34" s="45" t="s">
        <v>51</v>
      </c>
      <c r="D34" s="46">
        <v>443.6</v>
      </c>
      <c r="E34" s="47" t="s">
        <v>57</v>
      </c>
      <c r="F34" s="46" t="s">
        <v>58</v>
      </c>
      <c r="G34" s="46">
        <v>2</v>
      </c>
      <c r="H34" s="46" t="s">
        <v>59</v>
      </c>
      <c r="I34" s="46"/>
      <c r="J34" s="46">
        <v>7</v>
      </c>
      <c r="K34" s="47" t="s">
        <v>60</v>
      </c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28"/>
      <c r="W34" s="28"/>
      <c r="X34" s="28"/>
      <c r="Y34" s="28"/>
      <c r="Z34" s="28"/>
    </row>
    <row r="35" spans="1:26" s="6" customFormat="1" ht="72" x14ac:dyDescent="0.2">
      <c r="A35" s="43">
        <v>5</v>
      </c>
      <c r="B35" s="44" t="s">
        <v>61</v>
      </c>
      <c r="C35" s="45" t="s">
        <v>62</v>
      </c>
      <c r="D35" s="46">
        <v>17726.43</v>
      </c>
      <c r="E35" s="47" t="s">
        <v>63</v>
      </c>
      <c r="F35" s="46" t="s">
        <v>64</v>
      </c>
      <c r="G35" s="46">
        <v>4</v>
      </c>
      <c r="H35" s="46" t="s">
        <v>65</v>
      </c>
      <c r="I35" s="46">
        <v>2</v>
      </c>
      <c r="J35" s="46">
        <v>31</v>
      </c>
      <c r="K35" s="47" t="s">
        <v>66</v>
      </c>
      <c r="L35" s="47"/>
      <c r="M35" s="47"/>
      <c r="N35" s="47"/>
      <c r="O35" s="47"/>
      <c r="P35" s="47"/>
      <c r="Q35" s="47"/>
      <c r="R35" s="47"/>
      <c r="S35" s="47"/>
      <c r="T35" s="47"/>
      <c r="U35" s="47" t="s">
        <v>67</v>
      </c>
      <c r="V35" s="28"/>
      <c r="W35" s="28"/>
      <c r="X35" s="28"/>
      <c r="Y35" s="28"/>
      <c r="Z35" s="28"/>
    </row>
    <row r="36" spans="1:26" s="6" customFormat="1" ht="84" x14ac:dyDescent="0.2">
      <c r="A36" s="43">
        <v>6</v>
      </c>
      <c r="B36" s="44" t="s">
        <v>68</v>
      </c>
      <c r="C36" s="45">
        <v>1</v>
      </c>
      <c r="D36" s="46">
        <v>23.79</v>
      </c>
      <c r="E36" s="47" t="s">
        <v>69</v>
      </c>
      <c r="F36" s="46"/>
      <c r="G36" s="46">
        <v>24</v>
      </c>
      <c r="H36" s="46" t="s">
        <v>70</v>
      </c>
      <c r="I36" s="46"/>
      <c r="J36" s="46">
        <v>28</v>
      </c>
      <c r="K36" s="47" t="s">
        <v>71</v>
      </c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28"/>
      <c r="W36" s="28"/>
      <c r="X36" s="28"/>
      <c r="Y36" s="28"/>
      <c r="Z36" s="28"/>
    </row>
    <row r="37" spans="1:26" s="6" customFormat="1" ht="48" x14ac:dyDescent="0.2">
      <c r="A37" s="43">
        <v>7</v>
      </c>
      <c r="B37" s="44" t="s">
        <v>72</v>
      </c>
      <c r="C37" s="45" t="s">
        <v>73</v>
      </c>
      <c r="D37" s="46">
        <v>3659.44</v>
      </c>
      <c r="E37" s="47" t="s">
        <v>74</v>
      </c>
      <c r="F37" s="46">
        <v>430.27</v>
      </c>
      <c r="G37" s="46">
        <v>37</v>
      </c>
      <c r="H37" s="46" t="s">
        <v>75</v>
      </c>
      <c r="I37" s="46">
        <v>4</v>
      </c>
      <c r="J37" s="46">
        <v>394</v>
      </c>
      <c r="K37" s="47" t="s">
        <v>76</v>
      </c>
      <c r="L37" s="47"/>
      <c r="M37" s="47"/>
      <c r="N37" s="47"/>
      <c r="O37" s="47"/>
      <c r="P37" s="47"/>
      <c r="Q37" s="47"/>
      <c r="R37" s="47"/>
      <c r="S37" s="47"/>
      <c r="T37" s="47"/>
      <c r="U37" s="47">
        <v>25</v>
      </c>
      <c r="V37" s="28"/>
      <c r="W37" s="28"/>
      <c r="X37" s="28"/>
      <c r="Y37" s="28"/>
      <c r="Z37" s="28"/>
    </row>
    <row r="38" spans="1:26" s="30" customFormat="1" ht="60" x14ac:dyDescent="0.2">
      <c r="A38" s="43">
        <v>8</v>
      </c>
      <c r="B38" s="44" t="s">
        <v>77</v>
      </c>
      <c r="C38" s="45">
        <v>1</v>
      </c>
      <c r="D38" s="46">
        <v>17.899999999999999</v>
      </c>
      <c r="E38" s="47" t="s">
        <v>78</v>
      </c>
      <c r="F38" s="46"/>
      <c r="G38" s="46">
        <v>18</v>
      </c>
      <c r="H38" s="46" t="s">
        <v>42</v>
      </c>
      <c r="I38" s="46"/>
      <c r="J38" s="46">
        <v>237</v>
      </c>
      <c r="K38" s="47" t="s">
        <v>79</v>
      </c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28"/>
      <c r="W38" s="28"/>
      <c r="X38" s="28"/>
      <c r="Y38" s="28"/>
      <c r="Z38" s="28"/>
    </row>
    <row r="39" spans="1:26" ht="48" x14ac:dyDescent="0.2">
      <c r="A39" s="43">
        <v>9</v>
      </c>
      <c r="B39" s="44" t="s">
        <v>80</v>
      </c>
      <c r="C39" s="45">
        <v>1</v>
      </c>
      <c r="D39" s="46">
        <v>419.41</v>
      </c>
      <c r="E39" s="47" t="s">
        <v>81</v>
      </c>
      <c r="F39" s="46"/>
      <c r="G39" s="46">
        <v>419</v>
      </c>
      <c r="H39" s="46" t="s">
        <v>82</v>
      </c>
      <c r="I39" s="46"/>
      <c r="J39" s="46">
        <v>2718</v>
      </c>
      <c r="K39" s="47" t="s">
        <v>83</v>
      </c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28"/>
      <c r="W39" s="28"/>
      <c r="X39" s="28"/>
      <c r="Y39" s="28"/>
      <c r="Z39" s="28"/>
    </row>
    <row r="40" spans="1:26" ht="48" x14ac:dyDescent="0.2">
      <c r="A40" s="43">
        <v>10</v>
      </c>
      <c r="B40" s="44" t="s">
        <v>84</v>
      </c>
      <c r="C40" s="45" t="s">
        <v>73</v>
      </c>
      <c r="D40" s="46">
        <v>424.1</v>
      </c>
      <c r="E40" s="47" t="s">
        <v>85</v>
      </c>
      <c r="F40" s="46" t="s">
        <v>86</v>
      </c>
      <c r="G40" s="46">
        <v>4</v>
      </c>
      <c r="H40" s="46">
        <v>3</v>
      </c>
      <c r="I40" s="46">
        <v>1</v>
      </c>
      <c r="J40" s="46">
        <v>46</v>
      </c>
      <c r="K40" s="47" t="s">
        <v>87</v>
      </c>
      <c r="L40" s="47"/>
      <c r="M40" s="47"/>
      <c r="N40" s="47"/>
      <c r="O40" s="47"/>
      <c r="P40" s="47"/>
      <c r="Q40" s="47"/>
      <c r="R40" s="47"/>
      <c r="S40" s="47"/>
      <c r="T40" s="47"/>
      <c r="U40" s="47" t="s">
        <v>88</v>
      </c>
      <c r="V40" s="28"/>
      <c r="W40" s="28"/>
      <c r="X40" s="28"/>
      <c r="Y40" s="28"/>
      <c r="Z40" s="28"/>
    </row>
    <row r="41" spans="1:26" ht="36" x14ac:dyDescent="0.2">
      <c r="A41" s="43">
        <v>11</v>
      </c>
      <c r="B41" s="44" t="s">
        <v>89</v>
      </c>
      <c r="C41" s="45" t="s">
        <v>90</v>
      </c>
      <c r="D41" s="46">
        <v>6320</v>
      </c>
      <c r="E41" s="47" t="s">
        <v>91</v>
      </c>
      <c r="F41" s="46"/>
      <c r="G41" s="46">
        <v>8</v>
      </c>
      <c r="H41" s="46" t="s">
        <v>92</v>
      </c>
      <c r="I41" s="46"/>
      <c r="J41" s="46">
        <v>59</v>
      </c>
      <c r="K41" s="47" t="s">
        <v>93</v>
      </c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28"/>
      <c r="W41" s="28"/>
      <c r="X41" s="28"/>
      <c r="Y41" s="28"/>
      <c r="Z41" s="28"/>
    </row>
    <row r="42" spans="1:26" ht="17.850000000000001" customHeight="1" x14ac:dyDescent="0.2">
      <c r="A42" s="63" t="s">
        <v>94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28"/>
      <c r="W42" s="28"/>
      <c r="X42" s="28"/>
      <c r="Y42" s="28"/>
      <c r="Z42" s="28"/>
    </row>
    <row r="43" spans="1:26" ht="204" x14ac:dyDescent="0.2">
      <c r="A43" s="43">
        <v>12</v>
      </c>
      <c r="B43" s="44" t="s">
        <v>95</v>
      </c>
      <c r="C43" s="45" t="s">
        <v>96</v>
      </c>
      <c r="D43" s="46">
        <v>4328.16</v>
      </c>
      <c r="E43" s="47">
        <v>101.04</v>
      </c>
      <c r="F43" s="46" t="s">
        <v>97</v>
      </c>
      <c r="G43" s="46">
        <v>650</v>
      </c>
      <c r="H43" s="46">
        <v>15</v>
      </c>
      <c r="I43" s="46" t="s">
        <v>98</v>
      </c>
      <c r="J43" s="46">
        <v>4516</v>
      </c>
      <c r="K43" s="47">
        <v>218</v>
      </c>
      <c r="L43" s="47"/>
      <c r="M43" s="47"/>
      <c r="N43" s="47"/>
      <c r="O43" s="47"/>
      <c r="P43" s="47"/>
      <c r="Q43" s="47"/>
      <c r="R43" s="47"/>
      <c r="S43" s="47"/>
      <c r="T43" s="47"/>
      <c r="U43" s="47" t="s">
        <v>99</v>
      </c>
      <c r="V43" s="28"/>
      <c r="W43" s="28"/>
      <c r="X43" s="28"/>
      <c r="Y43" s="28"/>
      <c r="Z43" s="28"/>
    </row>
    <row r="44" spans="1:26" ht="48" x14ac:dyDescent="0.2">
      <c r="A44" s="43">
        <v>13</v>
      </c>
      <c r="B44" s="44" t="s">
        <v>100</v>
      </c>
      <c r="C44" s="45" t="s">
        <v>101</v>
      </c>
      <c r="D44" s="46">
        <v>5022.6099999999997</v>
      </c>
      <c r="E44" s="47">
        <v>1889.7</v>
      </c>
      <c r="F44" s="46" t="s">
        <v>102</v>
      </c>
      <c r="G44" s="46">
        <v>410</v>
      </c>
      <c r="H44" s="46">
        <v>154</v>
      </c>
      <c r="I44" s="46" t="s">
        <v>103</v>
      </c>
      <c r="J44" s="46">
        <v>3995</v>
      </c>
      <c r="K44" s="47">
        <v>2213</v>
      </c>
      <c r="L44" s="47"/>
      <c r="M44" s="47"/>
      <c r="N44" s="47"/>
      <c r="O44" s="47"/>
      <c r="P44" s="47"/>
      <c r="Q44" s="47"/>
      <c r="R44" s="47"/>
      <c r="S44" s="47"/>
      <c r="T44" s="47"/>
      <c r="U44" s="47" t="s">
        <v>104</v>
      </c>
      <c r="V44" s="28"/>
      <c r="W44" s="28"/>
      <c r="X44" s="28"/>
      <c r="Y44" s="28"/>
      <c r="Z44" s="28"/>
    </row>
    <row r="45" spans="1:26" ht="48" x14ac:dyDescent="0.2">
      <c r="A45" s="43">
        <v>14</v>
      </c>
      <c r="B45" s="44" t="s">
        <v>105</v>
      </c>
      <c r="C45" s="45" t="s">
        <v>106</v>
      </c>
      <c r="D45" s="46">
        <v>872.77</v>
      </c>
      <c r="E45" s="47">
        <v>172.25</v>
      </c>
      <c r="F45" s="46" t="s">
        <v>107</v>
      </c>
      <c r="G45" s="46">
        <v>31</v>
      </c>
      <c r="H45" s="46">
        <v>6</v>
      </c>
      <c r="I45" s="46" t="s">
        <v>108</v>
      </c>
      <c r="J45" s="46">
        <v>264</v>
      </c>
      <c r="K45" s="47">
        <v>86</v>
      </c>
      <c r="L45" s="47"/>
      <c r="M45" s="47"/>
      <c r="N45" s="47"/>
      <c r="O45" s="47"/>
      <c r="P45" s="47"/>
      <c r="Q45" s="47"/>
      <c r="R45" s="47"/>
      <c r="S45" s="47"/>
      <c r="T45" s="47"/>
      <c r="U45" s="47" t="s">
        <v>109</v>
      </c>
      <c r="V45" s="28"/>
      <c r="W45" s="28"/>
      <c r="X45" s="28"/>
      <c r="Y45" s="28"/>
      <c r="Z45" s="28"/>
    </row>
    <row r="46" spans="1:26" ht="48" x14ac:dyDescent="0.2">
      <c r="A46" s="43">
        <v>15</v>
      </c>
      <c r="B46" s="44" t="s">
        <v>110</v>
      </c>
      <c r="C46" s="45" t="s">
        <v>111</v>
      </c>
      <c r="D46" s="46">
        <v>601.35</v>
      </c>
      <c r="E46" s="47">
        <v>130.35</v>
      </c>
      <c r="F46" s="46" t="s">
        <v>112</v>
      </c>
      <c r="G46" s="46">
        <v>140</v>
      </c>
      <c r="H46" s="46">
        <v>30</v>
      </c>
      <c r="I46" s="46" t="s">
        <v>113</v>
      </c>
      <c r="J46" s="46">
        <v>1227</v>
      </c>
      <c r="K46" s="47">
        <v>436</v>
      </c>
      <c r="L46" s="47"/>
      <c r="M46" s="47"/>
      <c r="N46" s="47"/>
      <c r="O46" s="47"/>
      <c r="P46" s="47"/>
      <c r="Q46" s="47"/>
      <c r="R46" s="47"/>
      <c r="S46" s="47"/>
      <c r="T46" s="47"/>
      <c r="U46" s="47" t="s">
        <v>114</v>
      </c>
      <c r="V46" s="28"/>
      <c r="W46" s="28"/>
      <c r="X46" s="28"/>
      <c r="Y46" s="28"/>
      <c r="Z46" s="28"/>
    </row>
    <row r="47" spans="1:26" ht="120" x14ac:dyDescent="0.2">
      <c r="A47" s="43">
        <v>16</v>
      </c>
      <c r="B47" s="44" t="s">
        <v>115</v>
      </c>
      <c r="C47" s="45" t="s">
        <v>116</v>
      </c>
      <c r="D47" s="46">
        <v>1822.13</v>
      </c>
      <c r="E47" s="47">
        <v>1822.13</v>
      </c>
      <c r="F47" s="46"/>
      <c r="G47" s="46">
        <v>984</v>
      </c>
      <c r="H47" s="46">
        <v>984</v>
      </c>
      <c r="I47" s="46"/>
      <c r="J47" s="46">
        <v>14135</v>
      </c>
      <c r="K47" s="47">
        <v>14135</v>
      </c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28"/>
      <c r="W47" s="28"/>
      <c r="X47" s="28"/>
      <c r="Y47" s="28"/>
      <c r="Z47" s="28"/>
    </row>
    <row r="48" spans="1:26" ht="48" x14ac:dyDescent="0.2">
      <c r="A48" s="43">
        <v>17</v>
      </c>
      <c r="B48" s="44" t="s">
        <v>117</v>
      </c>
      <c r="C48" s="45" t="s">
        <v>118</v>
      </c>
      <c r="D48" s="46">
        <v>1431.41</v>
      </c>
      <c r="E48" s="47" t="s">
        <v>119</v>
      </c>
      <c r="F48" s="46" t="s">
        <v>120</v>
      </c>
      <c r="G48" s="46">
        <v>7310</v>
      </c>
      <c r="H48" s="46" t="s">
        <v>121</v>
      </c>
      <c r="I48" s="46" t="s">
        <v>122</v>
      </c>
      <c r="J48" s="46">
        <v>28288</v>
      </c>
      <c r="K48" s="47" t="s">
        <v>123</v>
      </c>
      <c r="L48" s="47"/>
      <c r="M48" s="47"/>
      <c r="N48" s="47"/>
      <c r="O48" s="47"/>
      <c r="P48" s="47"/>
      <c r="Q48" s="47"/>
      <c r="R48" s="47"/>
      <c r="S48" s="47"/>
      <c r="T48" s="47"/>
      <c r="U48" s="47" t="s">
        <v>124</v>
      </c>
      <c r="V48" s="28"/>
      <c r="W48" s="28"/>
      <c r="X48" s="28"/>
      <c r="Y48" s="28"/>
      <c r="Z48" s="28"/>
    </row>
    <row r="49" spans="1:26" ht="72" x14ac:dyDescent="0.2">
      <c r="A49" s="43">
        <v>18</v>
      </c>
      <c r="B49" s="44" t="s">
        <v>125</v>
      </c>
      <c r="C49" s="45" t="s">
        <v>126</v>
      </c>
      <c r="D49" s="46">
        <v>367.67</v>
      </c>
      <c r="E49" s="47"/>
      <c r="F49" s="46" t="s">
        <v>127</v>
      </c>
      <c r="G49" s="46">
        <v>56</v>
      </c>
      <c r="H49" s="46"/>
      <c r="I49" s="46" t="s">
        <v>128</v>
      </c>
      <c r="J49" s="46">
        <v>472</v>
      </c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 t="s">
        <v>129</v>
      </c>
      <c r="V49" s="28"/>
      <c r="W49" s="28"/>
      <c r="X49" s="28"/>
      <c r="Y49" s="28"/>
      <c r="Z49" s="28"/>
    </row>
    <row r="50" spans="1:26" ht="48" x14ac:dyDescent="0.2">
      <c r="A50" s="43">
        <v>19</v>
      </c>
      <c r="B50" s="44" t="s">
        <v>130</v>
      </c>
      <c r="C50" s="45" t="s">
        <v>131</v>
      </c>
      <c r="D50" s="46">
        <v>334.97</v>
      </c>
      <c r="E50" s="47">
        <v>135.07</v>
      </c>
      <c r="F50" s="46" t="s">
        <v>132</v>
      </c>
      <c r="G50" s="46">
        <v>513</v>
      </c>
      <c r="H50" s="46">
        <v>207</v>
      </c>
      <c r="I50" s="46" t="s">
        <v>133</v>
      </c>
      <c r="J50" s="46">
        <v>5149</v>
      </c>
      <c r="K50" s="47">
        <v>2974</v>
      </c>
      <c r="L50" s="47"/>
      <c r="M50" s="47"/>
      <c r="N50" s="47"/>
      <c r="O50" s="47"/>
      <c r="P50" s="47"/>
      <c r="Q50" s="47"/>
      <c r="R50" s="47"/>
      <c r="S50" s="47"/>
      <c r="T50" s="47"/>
      <c r="U50" s="47" t="s">
        <v>134</v>
      </c>
      <c r="V50" s="28"/>
      <c r="W50" s="28"/>
      <c r="X50" s="28"/>
      <c r="Y50" s="28"/>
      <c r="Z50" s="28"/>
    </row>
    <row r="51" spans="1:26" ht="60" x14ac:dyDescent="0.2">
      <c r="A51" s="43">
        <v>20</v>
      </c>
      <c r="B51" s="44" t="s">
        <v>135</v>
      </c>
      <c r="C51" s="45" t="s">
        <v>136</v>
      </c>
      <c r="D51" s="46">
        <v>21.99</v>
      </c>
      <c r="E51" s="47"/>
      <c r="F51" s="46" t="s">
        <v>137</v>
      </c>
      <c r="G51" s="46">
        <v>6</v>
      </c>
      <c r="H51" s="46"/>
      <c r="I51" s="46" t="s">
        <v>138</v>
      </c>
      <c r="J51" s="46">
        <v>53</v>
      </c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 t="s">
        <v>139</v>
      </c>
      <c r="V51" s="28"/>
      <c r="W51" s="28"/>
      <c r="X51" s="28"/>
      <c r="Y51" s="28"/>
      <c r="Z51" s="28"/>
    </row>
    <row r="52" spans="1:26" ht="48" x14ac:dyDescent="0.2">
      <c r="A52" s="43">
        <v>21</v>
      </c>
      <c r="B52" s="44" t="s">
        <v>140</v>
      </c>
      <c r="C52" s="45" t="s">
        <v>141</v>
      </c>
      <c r="D52" s="46">
        <v>4.63</v>
      </c>
      <c r="E52" s="47"/>
      <c r="F52" s="46">
        <v>4.63</v>
      </c>
      <c r="G52" s="46">
        <v>155</v>
      </c>
      <c r="H52" s="46"/>
      <c r="I52" s="46">
        <v>155</v>
      </c>
      <c r="J52" s="46">
        <v>1171</v>
      </c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>
        <v>1171</v>
      </c>
      <c r="V52" s="28"/>
      <c r="W52" s="28"/>
      <c r="X52" s="28"/>
      <c r="Y52" s="28"/>
      <c r="Z52" s="28"/>
    </row>
    <row r="53" spans="1:26" ht="60" x14ac:dyDescent="0.2">
      <c r="A53" s="43">
        <v>22</v>
      </c>
      <c r="B53" s="44" t="s">
        <v>142</v>
      </c>
      <c r="C53" s="45" t="s">
        <v>141</v>
      </c>
      <c r="D53" s="46">
        <v>4.9800000000000004</v>
      </c>
      <c r="E53" s="47"/>
      <c r="F53" s="46">
        <v>4.9800000000000004</v>
      </c>
      <c r="G53" s="46">
        <v>166</v>
      </c>
      <c r="H53" s="46"/>
      <c r="I53" s="46">
        <v>166</v>
      </c>
      <c r="J53" s="46">
        <v>1258</v>
      </c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>
        <v>1258</v>
      </c>
      <c r="V53" s="28"/>
      <c r="W53" s="28"/>
      <c r="X53" s="28"/>
      <c r="Y53" s="28"/>
      <c r="Z53" s="28"/>
    </row>
    <row r="54" spans="1:26" ht="72" x14ac:dyDescent="0.2">
      <c r="A54" s="43">
        <v>23</v>
      </c>
      <c r="B54" s="44" t="s">
        <v>143</v>
      </c>
      <c r="C54" s="45" t="s">
        <v>141</v>
      </c>
      <c r="D54" s="46">
        <v>19.600000000000001</v>
      </c>
      <c r="E54" s="47"/>
      <c r="F54" s="46">
        <v>19.600000000000001</v>
      </c>
      <c r="G54" s="46">
        <v>655</v>
      </c>
      <c r="H54" s="46"/>
      <c r="I54" s="46">
        <v>655</v>
      </c>
      <c r="J54" s="46">
        <v>3075</v>
      </c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>
        <v>3075</v>
      </c>
      <c r="V54" s="28"/>
      <c r="W54" s="28"/>
      <c r="X54" s="28"/>
      <c r="Y54" s="28"/>
      <c r="Z54" s="28"/>
    </row>
    <row r="55" spans="1:26" ht="36" x14ac:dyDescent="0.2">
      <c r="A55" s="43">
        <v>24</v>
      </c>
      <c r="B55" s="44" t="s">
        <v>144</v>
      </c>
      <c r="C55" s="45" t="s">
        <v>145</v>
      </c>
      <c r="D55" s="46">
        <v>398.5</v>
      </c>
      <c r="E55" s="47" t="s">
        <v>146</v>
      </c>
      <c r="F55" s="46" t="s">
        <v>147</v>
      </c>
      <c r="G55" s="46">
        <v>7</v>
      </c>
      <c r="H55" s="46">
        <v>1</v>
      </c>
      <c r="I55" s="46" t="s">
        <v>138</v>
      </c>
      <c r="J55" s="46">
        <v>58</v>
      </c>
      <c r="K55" s="47">
        <v>9</v>
      </c>
      <c r="L55" s="47"/>
      <c r="M55" s="47"/>
      <c r="N55" s="47"/>
      <c r="O55" s="47"/>
      <c r="P55" s="47"/>
      <c r="Q55" s="47"/>
      <c r="R55" s="47"/>
      <c r="S55" s="47"/>
      <c r="T55" s="47"/>
      <c r="U55" s="47" t="s">
        <v>148</v>
      </c>
      <c r="V55" s="28"/>
      <c r="W55" s="28"/>
      <c r="X55" s="28"/>
      <c r="Y55" s="28"/>
      <c r="Z55" s="28"/>
    </row>
    <row r="56" spans="1:26" ht="17.850000000000001" customHeight="1" x14ac:dyDescent="0.2">
      <c r="A56" s="63" t="s">
        <v>149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28"/>
      <c r="W56" s="28"/>
      <c r="X56" s="28"/>
      <c r="Y56" s="28"/>
      <c r="Z56" s="28"/>
    </row>
    <row r="57" spans="1:26" ht="72" x14ac:dyDescent="0.2">
      <c r="A57" s="43">
        <v>25</v>
      </c>
      <c r="B57" s="44" t="s">
        <v>150</v>
      </c>
      <c r="C57" s="45" t="s">
        <v>151</v>
      </c>
      <c r="D57" s="46">
        <v>2554.9299999999998</v>
      </c>
      <c r="E57" s="47" t="s">
        <v>152</v>
      </c>
      <c r="F57" s="46" t="s">
        <v>153</v>
      </c>
      <c r="G57" s="46">
        <v>446</v>
      </c>
      <c r="H57" s="46" t="s">
        <v>154</v>
      </c>
      <c r="I57" s="46" t="s">
        <v>155</v>
      </c>
      <c r="J57" s="46">
        <v>2710</v>
      </c>
      <c r="K57" s="47" t="s">
        <v>156</v>
      </c>
      <c r="L57" s="47"/>
      <c r="M57" s="47"/>
      <c r="N57" s="47"/>
      <c r="O57" s="47"/>
      <c r="P57" s="47"/>
      <c r="Q57" s="47"/>
      <c r="R57" s="47"/>
      <c r="S57" s="47"/>
      <c r="T57" s="47"/>
      <c r="U57" s="47" t="s">
        <v>157</v>
      </c>
      <c r="V57" s="28"/>
      <c r="W57" s="28"/>
      <c r="X57" s="28"/>
      <c r="Y57" s="28"/>
      <c r="Z57" s="28"/>
    </row>
    <row r="58" spans="1:26" ht="48" x14ac:dyDescent="0.2">
      <c r="A58" s="43">
        <v>26</v>
      </c>
      <c r="B58" s="44" t="s">
        <v>158</v>
      </c>
      <c r="C58" s="45" t="s">
        <v>159</v>
      </c>
      <c r="D58" s="46">
        <v>117</v>
      </c>
      <c r="E58" s="47" t="s">
        <v>160</v>
      </c>
      <c r="F58" s="46"/>
      <c r="G58" s="46">
        <v>2249</v>
      </c>
      <c r="H58" s="46" t="s">
        <v>161</v>
      </c>
      <c r="I58" s="46"/>
      <c r="J58" s="46">
        <v>6703</v>
      </c>
      <c r="K58" s="47" t="s">
        <v>162</v>
      </c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28"/>
      <c r="W58" s="28"/>
      <c r="X58" s="28"/>
      <c r="Y58" s="28"/>
      <c r="Z58" s="28"/>
    </row>
    <row r="59" spans="1:26" ht="72" x14ac:dyDescent="0.2">
      <c r="A59" s="43">
        <v>27</v>
      </c>
      <c r="B59" s="44" t="s">
        <v>163</v>
      </c>
      <c r="C59" s="45" t="s">
        <v>164</v>
      </c>
      <c r="D59" s="46">
        <v>3905.55</v>
      </c>
      <c r="E59" s="47" t="s">
        <v>165</v>
      </c>
      <c r="F59" s="46" t="s">
        <v>166</v>
      </c>
      <c r="G59" s="46">
        <v>910</v>
      </c>
      <c r="H59" s="46" t="s">
        <v>167</v>
      </c>
      <c r="I59" s="46" t="s">
        <v>168</v>
      </c>
      <c r="J59" s="46">
        <v>5719</v>
      </c>
      <c r="K59" s="47" t="s">
        <v>169</v>
      </c>
      <c r="L59" s="47"/>
      <c r="M59" s="47"/>
      <c r="N59" s="47"/>
      <c r="O59" s="47"/>
      <c r="P59" s="47"/>
      <c r="Q59" s="47"/>
      <c r="R59" s="47"/>
      <c r="S59" s="47"/>
      <c r="T59" s="47"/>
      <c r="U59" s="47" t="s">
        <v>170</v>
      </c>
      <c r="V59" s="28"/>
      <c r="W59" s="28"/>
      <c r="X59" s="28"/>
      <c r="Y59" s="28"/>
      <c r="Z59" s="28"/>
    </row>
    <row r="60" spans="1:26" ht="60" x14ac:dyDescent="0.2">
      <c r="A60" s="43">
        <v>28</v>
      </c>
      <c r="B60" s="44" t="s">
        <v>171</v>
      </c>
      <c r="C60" s="45" t="s">
        <v>172</v>
      </c>
      <c r="D60" s="46">
        <v>128</v>
      </c>
      <c r="E60" s="47" t="s">
        <v>173</v>
      </c>
      <c r="F60" s="46"/>
      <c r="G60" s="46">
        <v>3570</v>
      </c>
      <c r="H60" s="46" t="s">
        <v>174</v>
      </c>
      <c r="I60" s="46"/>
      <c r="J60" s="46">
        <v>16580</v>
      </c>
      <c r="K60" s="47" t="s">
        <v>175</v>
      </c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28"/>
      <c r="W60" s="28"/>
      <c r="X60" s="28"/>
      <c r="Y60" s="28"/>
      <c r="Z60" s="28"/>
    </row>
    <row r="61" spans="1:26" ht="60" x14ac:dyDescent="0.2">
      <c r="A61" s="43">
        <v>29</v>
      </c>
      <c r="B61" s="44" t="s">
        <v>176</v>
      </c>
      <c r="C61" s="45" t="s">
        <v>177</v>
      </c>
      <c r="D61" s="46">
        <v>27162.14</v>
      </c>
      <c r="E61" s="47" t="s">
        <v>178</v>
      </c>
      <c r="F61" s="46" t="s">
        <v>179</v>
      </c>
      <c r="G61" s="46">
        <v>3164</v>
      </c>
      <c r="H61" s="46" t="s">
        <v>180</v>
      </c>
      <c r="I61" s="46" t="s">
        <v>181</v>
      </c>
      <c r="J61" s="46">
        <v>15936</v>
      </c>
      <c r="K61" s="47" t="s">
        <v>182</v>
      </c>
      <c r="L61" s="47"/>
      <c r="M61" s="47"/>
      <c r="N61" s="47"/>
      <c r="O61" s="47"/>
      <c r="P61" s="47"/>
      <c r="Q61" s="47"/>
      <c r="R61" s="47"/>
      <c r="S61" s="47"/>
      <c r="T61" s="47"/>
      <c r="U61" s="47" t="s">
        <v>183</v>
      </c>
      <c r="V61" s="28"/>
      <c r="W61" s="28"/>
      <c r="X61" s="28"/>
      <c r="Y61" s="28"/>
      <c r="Z61" s="28"/>
    </row>
    <row r="62" spans="1:26" ht="72" x14ac:dyDescent="0.2">
      <c r="A62" s="43">
        <v>30</v>
      </c>
      <c r="B62" s="44" t="s">
        <v>184</v>
      </c>
      <c r="C62" s="45" t="s">
        <v>185</v>
      </c>
      <c r="D62" s="46">
        <v>4830.72</v>
      </c>
      <c r="E62" s="47" t="s">
        <v>186</v>
      </c>
      <c r="F62" s="46" t="s">
        <v>187</v>
      </c>
      <c r="G62" s="46">
        <v>-563</v>
      </c>
      <c r="H62" s="46" t="s">
        <v>188</v>
      </c>
      <c r="I62" s="46" t="s">
        <v>189</v>
      </c>
      <c r="J62" s="46">
        <v>-2627</v>
      </c>
      <c r="K62" s="47" t="s">
        <v>190</v>
      </c>
      <c r="L62" s="47"/>
      <c r="M62" s="47"/>
      <c r="N62" s="47"/>
      <c r="O62" s="47"/>
      <c r="P62" s="47"/>
      <c r="Q62" s="47"/>
      <c r="R62" s="47"/>
      <c r="S62" s="47"/>
      <c r="T62" s="47"/>
      <c r="U62" s="47" t="s">
        <v>191</v>
      </c>
      <c r="V62" s="28"/>
      <c r="W62" s="28"/>
      <c r="X62" s="28"/>
      <c r="Y62" s="28"/>
      <c r="Z62" s="28"/>
    </row>
    <row r="63" spans="1:26" ht="84" x14ac:dyDescent="0.2">
      <c r="A63" s="43">
        <v>31</v>
      </c>
      <c r="B63" s="44" t="s">
        <v>192</v>
      </c>
      <c r="C63" s="45" t="s">
        <v>177</v>
      </c>
      <c r="D63" s="46">
        <v>3218.43</v>
      </c>
      <c r="E63" s="47" t="s">
        <v>193</v>
      </c>
      <c r="F63" s="46" t="s">
        <v>194</v>
      </c>
      <c r="G63" s="46">
        <v>375</v>
      </c>
      <c r="H63" s="46" t="s">
        <v>195</v>
      </c>
      <c r="I63" s="46" t="s">
        <v>196</v>
      </c>
      <c r="J63" s="46">
        <v>2876</v>
      </c>
      <c r="K63" s="47" t="s">
        <v>197</v>
      </c>
      <c r="L63" s="47"/>
      <c r="M63" s="47"/>
      <c r="N63" s="47"/>
      <c r="O63" s="47"/>
      <c r="P63" s="47"/>
      <c r="Q63" s="47"/>
      <c r="R63" s="47"/>
      <c r="S63" s="47"/>
      <c r="T63" s="47"/>
      <c r="U63" s="47" t="s">
        <v>198</v>
      </c>
      <c r="V63" s="28"/>
      <c r="W63" s="28"/>
      <c r="X63" s="28"/>
      <c r="Y63" s="28"/>
      <c r="Z63" s="28"/>
    </row>
    <row r="64" spans="1:26" ht="60" x14ac:dyDescent="0.2">
      <c r="A64" s="43">
        <v>32</v>
      </c>
      <c r="B64" s="44" t="s">
        <v>199</v>
      </c>
      <c r="C64" s="45" t="s">
        <v>200</v>
      </c>
      <c r="D64" s="46">
        <v>8.7200000000000006</v>
      </c>
      <c r="E64" s="47" t="s">
        <v>201</v>
      </c>
      <c r="F64" s="46">
        <v>3.39</v>
      </c>
      <c r="G64" s="46">
        <v>12</v>
      </c>
      <c r="H64" s="46" t="s">
        <v>60</v>
      </c>
      <c r="I64" s="46">
        <v>5</v>
      </c>
      <c r="J64" s="46">
        <v>67</v>
      </c>
      <c r="K64" s="47" t="s">
        <v>202</v>
      </c>
      <c r="L64" s="47"/>
      <c r="M64" s="47"/>
      <c r="N64" s="47"/>
      <c r="O64" s="47"/>
      <c r="P64" s="47"/>
      <c r="Q64" s="47"/>
      <c r="R64" s="47"/>
      <c r="S64" s="47"/>
      <c r="T64" s="47"/>
      <c r="U64" s="47">
        <v>18</v>
      </c>
      <c r="V64" s="28"/>
      <c r="W64" s="28"/>
      <c r="X64" s="28"/>
      <c r="Y64" s="28"/>
      <c r="Z64" s="28"/>
    </row>
    <row r="65" spans="1:26" ht="84" x14ac:dyDescent="0.2">
      <c r="A65" s="43">
        <v>33</v>
      </c>
      <c r="B65" s="44" t="s">
        <v>203</v>
      </c>
      <c r="C65" s="45" t="s">
        <v>204</v>
      </c>
      <c r="D65" s="46">
        <v>511</v>
      </c>
      <c r="E65" s="47" t="s">
        <v>205</v>
      </c>
      <c r="F65" s="46"/>
      <c r="G65" s="46">
        <v>14276</v>
      </c>
      <c r="H65" s="46" t="s">
        <v>206</v>
      </c>
      <c r="I65" s="46"/>
      <c r="J65" s="46">
        <v>66668</v>
      </c>
      <c r="K65" s="47" t="s">
        <v>207</v>
      </c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28"/>
      <c r="W65" s="28"/>
      <c r="X65" s="28"/>
      <c r="Y65" s="28"/>
      <c r="Z65" s="28"/>
    </row>
    <row r="66" spans="1:26" ht="72" x14ac:dyDescent="0.2">
      <c r="A66" s="43">
        <v>34</v>
      </c>
      <c r="B66" s="44" t="s">
        <v>208</v>
      </c>
      <c r="C66" s="45" t="s">
        <v>209</v>
      </c>
      <c r="D66" s="46">
        <v>1044.0899999999999</v>
      </c>
      <c r="E66" s="47" t="s">
        <v>210</v>
      </c>
      <c r="F66" s="46" t="s">
        <v>211</v>
      </c>
      <c r="G66" s="46">
        <v>122</v>
      </c>
      <c r="H66" s="46" t="s">
        <v>212</v>
      </c>
      <c r="I66" s="46" t="s">
        <v>213</v>
      </c>
      <c r="J66" s="46">
        <v>583</v>
      </c>
      <c r="K66" s="47" t="s">
        <v>214</v>
      </c>
      <c r="L66" s="47"/>
      <c r="M66" s="47"/>
      <c r="N66" s="47"/>
      <c r="O66" s="47"/>
      <c r="P66" s="47"/>
      <c r="Q66" s="47"/>
      <c r="R66" s="47"/>
      <c r="S66" s="47"/>
      <c r="T66" s="47"/>
      <c r="U66" s="47" t="s">
        <v>215</v>
      </c>
      <c r="V66" s="28"/>
      <c r="W66" s="28"/>
      <c r="X66" s="28"/>
      <c r="Y66" s="28"/>
      <c r="Z66" s="28"/>
    </row>
    <row r="67" spans="1:26" ht="60" x14ac:dyDescent="0.2">
      <c r="A67" s="43">
        <v>35</v>
      </c>
      <c r="B67" s="44" t="s">
        <v>216</v>
      </c>
      <c r="C67" s="45">
        <v>1.631</v>
      </c>
      <c r="D67" s="46">
        <v>132</v>
      </c>
      <c r="E67" s="47" t="s">
        <v>217</v>
      </c>
      <c r="F67" s="46"/>
      <c r="G67" s="46">
        <v>215</v>
      </c>
      <c r="H67" s="46" t="s">
        <v>218</v>
      </c>
      <c r="I67" s="46"/>
      <c r="J67" s="46">
        <v>1089</v>
      </c>
      <c r="K67" s="47" t="s">
        <v>219</v>
      </c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28"/>
      <c r="W67" s="28"/>
      <c r="X67" s="28"/>
      <c r="Y67" s="28"/>
      <c r="Z67" s="28"/>
    </row>
    <row r="68" spans="1:26" ht="48" x14ac:dyDescent="0.2">
      <c r="A68" s="43">
        <v>36</v>
      </c>
      <c r="B68" s="44" t="s">
        <v>220</v>
      </c>
      <c r="C68" s="45">
        <v>0.2621</v>
      </c>
      <c r="D68" s="46">
        <v>2371.33</v>
      </c>
      <c r="E68" s="47" t="s">
        <v>221</v>
      </c>
      <c r="F68" s="46"/>
      <c r="G68" s="46">
        <v>622</v>
      </c>
      <c r="H68" s="46" t="s">
        <v>222</v>
      </c>
      <c r="I68" s="46"/>
      <c r="J68" s="46">
        <v>3200</v>
      </c>
      <c r="K68" s="47" t="s">
        <v>223</v>
      </c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28"/>
      <c r="W68" s="28"/>
      <c r="X68" s="28"/>
      <c r="Y68" s="28"/>
      <c r="Z68" s="28"/>
    </row>
    <row r="69" spans="1:26" ht="72" x14ac:dyDescent="0.2">
      <c r="A69" s="43">
        <v>37</v>
      </c>
      <c r="B69" s="44" t="s">
        <v>224</v>
      </c>
      <c r="C69" s="45" t="s">
        <v>225</v>
      </c>
      <c r="D69" s="46">
        <v>4.12</v>
      </c>
      <c r="E69" s="47"/>
      <c r="F69" s="46">
        <v>4.12</v>
      </c>
      <c r="G69" s="46">
        <v>201</v>
      </c>
      <c r="H69" s="46"/>
      <c r="I69" s="46">
        <v>201</v>
      </c>
      <c r="J69" s="46">
        <v>1524</v>
      </c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>
        <v>1524</v>
      </c>
      <c r="V69" s="28"/>
      <c r="W69" s="28"/>
      <c r="X69" s="28"/>
      <c r="Y69" s="28"/>
      <c r="Z69" s="28"/>
    </row>
    <row r="70" spans="1:26" ht="72" x14ac:dyDescent="0.2">
      <c r="A70" s="43">
        <v>38</v>
      </c>
      <c r="B70" s="44" t="s">
        <v>143</v>
      </c>
      <c r="C70" s="45" t="s">
        <v>225</v>
      </c>
      <c r="D70" s="46">
        <v>19.600000000000001</v>
      </c>
      <c r="E70" s="47"/>
      <c r="F70" s="46">
        <v>19.600000000000001</v>
      </c>
      <c r="G70" s="46">
        <v>957</v>
      </c>
      <c r="H70" s="46"/>
      <c r="I70" s="46">
        <v>957</v>
      </c>
      <c r="J70" s="46">
        <v>4498</v>
      </c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>
        <v>4498</v>
      </c>
      <c r="V70" s="28"/>
      <c r="W70" s="28"/>
      <c r="X70" s="28"/>
      <c r="Y70" s="28"/>
      <c r="Z70" s="28"/>
    </row>
    <row r="71" spans="1:26" ht="36" x14ac:dyDescent="0.2">
      <c r="A71" s="43">
        <v>39</v>
      </c>
      <c r="B71" s="44" t="s">
        <v>144</v>
      </c>
      <c r="C71" s="45" t="s">
        <v>226</v>
      </c>
      <c r="D71" s="46">
        <v>398.5</v>
      </c>
      <c r="E71" s="47" t="s">
        <v>146</v>
      </c>
      <c r="F71" s="46" t="s">
        <v>147</v>
      </c>
      <c r="G71" s="46">
        <v>14</v>
      </c>
      <c r="H71" s="46" t="s">
        <v>65</v>
      </c>
      <c r="I71" s="46" t="s">
        <v>227</v>
      </c>
      <c r="J71" s="46">
        <v>122</v>
      </c>
      <c r="K71" s="47" t="s">
        <v>228</v>
      </c>
      <c r="L71" s="47"/>
      <c r="M71" s="47"/>
      <c r="N71" s="47"/>
      <c r="O71" s="47"/>
      <c r="P71" s="47"/>
      <c r="Q71" s="47"/>
      <c r="R71" s="47"/>
      <c r="S71" s="47"/>
      <c r="T71" s="47"/>
      <c r="U71" s="47" t="s">
        <v>229</v>
      </c>
      <c r="V71" s="28"/>
      <c r="W71" s="28"/>
      <c r="X71" s="28"/>
      <c r="Y71" s="28"/>
      <c r="Z71" s="28"/>
    </row>
    <row r="72" spans="1:26" ht="17.850000000000001" customHeight="1" x14ac:dyDescent="0.2">
      <c r="A72" s="63" t="s">
        <v>230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28"/>
      <c r="W72" s="28"/>
      <c r="X72" s="28"/>
      <c r="Y72" s="28"/>
      <c r="Z72" s="28"/>
    </row>
    <row r="73" spans="1:26" ht="60" x14ac:dyDescent="0.2">
      <c r="A73" s="43">
        <v>40</v>
      </c>
      <c r="B73" s="44" t="s">
        <v>231</v>
      </c>
      <c r="C73" s="45" t="s">
        <v>232</v>
      </c>
      <c r="D73" s="46">
        <v>10888.32</v>
      </c>
      <c r="E73" s="47" t="s">
        <v>233</v>
      </c>
      <c r="F73" s="46" t="s">
        <v>234</v>
      </c>
      <c r="G73" s="46">
        <v>163</v>
      </c>
      <c r="H73" s="46" t="s">
        <v>235</v>
      </c>
      <c r="I73" s="46" t="s">
        <v>66</v>
      </c>
      <c r="J73" s="46">
        <v>958</v>
      </c>
      <c r="K73" s="47" t="s">
        <v>236</v>
      </c>
      <c r="L73" s="47"/>
      <c r="M73" s="47"/>
      <c r="N73" s="47"/>
      <c r="O73" s="47"/>
      <c r="P73" s="47"/>
      <c r="Q73" s="47"/>
      <c r="R73" s="47"/>
      <c r="S73" s="47"/>
      <c r="T73" s="47"/>
      <c r="U73" s="47" t="s">
        <v>237</v>
      </c>
      <c r="V73" s="28"/>
      <c r="W73" s="28"/>
      <c r="X73" s="28"/>
      <c r="Y73" s="28"/>
      <c r="Z73" s="28"/>
    </row>
    <row r="74" spans="1:26" ht="84" x14ac:dyDescent="0.2">
      <c r="A74" s="43">
        <v>41</v>
      </c>
      <c r="B74" s="44" t="s">
        <v>45</v>
      </c>
      <c r="C74" s="45">
        <v>1.5</v>
      </c>
      <c r="D74" s="46">
        <v>30.2</v>
      </c>
      <c r="E74" s="47" t="s">
        <v>47</v>
      </c>
      <c r="F74" s="46"/>
      <c r="G74" s="46">
        <v>45</v>
      </c>
      <c r="H74" s="46" t="s">
        <v>238</v>
      </c>
      <c r="I74" s="46"/>
      <c r="J74" s="46">
        <v>287</v>
      </c>
      <c r="K74" s="47" t="s">
        <v>239</v>
      </c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28"/>
      <c r="W74" s="28"/>
      <c r="X74" s="28"/>
      <c r="Y74" s="28"/>
      <c r="Z74" s="28"/>
    </row>
    <row r="75" spans="1:26" ht="72" x14ac:dyDescent="0.2">
      <c r="A75" s="43">
        <v>42</v>
      </c>
      <c r="B75" s="44" t="s">
        <v>240</v>
      </c>
      <c r="C75" s="45" t="s">
        <v>241</v>
      </c>
      <c r="D75" s="46">
        <v>16033.54</v>
      </c>
      <c r="E75" s="47" t="s">
        <v>242</v>
      </c>
      <c r="F75" s="46" t="s">
        <v>243</v>
      </c>
      <c r="G75" s="46">
        <v>24</v>
      </c>
      <c r="H75" s="46" t="s">
        <v>244</v>
      </c>
      <c r="I75" s="46">
        <v>1</v>
      </c>
      <c r="J75" s="46">
        <v>111</v>
      </c>
      <c r="K75" s="47" t="s">
        <v>245</v>
      </c>
      <c r="L75" s="47"/>
      <c r="M75" s="47"/>
      <c r="N75" s="47"/>
      <c r="O75" s="47"/>
      <c r="P75" s="47"/>
      <c r="Q75" s="47"/>
      <c r="R75" s="47"/>
      <c r="S75" s="47"/>
      <c r="T75" s="47"/>
      <c r="U75" s="47" t="s">
        <v>246</v>
      </c>
      <c r="V75" s="28"/>
      <c r="W75" s="28"/>
      <c r="X75" s="28"/>
      <c r="Y75" s="28"/>
      <c r="Z75" s="28"/>
    </row>
    <row r="76" spans="1:26" ht="48" x14ac:dyDescent="0.2">
      <c r="A76" s="43">
        <v>43</v>
      </c>
      <c r="B76" s="44" t="s">
        <v>247</v>
      </c>
      <c r="C76" s="45">
        <v>0.33</v>
      </c>
      <c r="D76" s="46">
        <v>15.4</v>
      </c>
      <c r="E76" s="47" t="s">
        <v>248</v>
      </c>
      <c r="F76" s="46"/>
      <c r="G76" s="46">
        <v>5</v>
      </c>
      <c r="H76" s="46" t="s">
        <v>249</v>
      </c>
      <c r="I76" s="46"/>
      <c r="J76" s="46">
        <v>14</v>
      </c>
      <c r="K76" s="47" t="s">
        <v>250</v>
      </c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28"/>
      <c r="W76" s="28"/>
      <c r="X76" s="28"/>
      <c r="Y76" s="28"/>
      <c r="Z76" s="28"/>
    </row>
    <row r="77" spans="1:26" ht="72" x14ac:dyDescent="0.2">
      <c r="A77" s="43">
        <v>44</v>
      </c>
      <c r="B77" s="44" t="s">
        <v>251</v>
      </c>
      <c r="C77" s="45" t="s">
        <v>252</v>
      </c>
      <c r="D77" s="46">
        <v>152.57</v>
      </c>
      <c r="E77" s="47" t="s">
        <v>253</v>
      </c>
      <c r="F77" s="46">
        <v>70.58</v>
      </c>
      <c r="G77" s="46">
        <v>221</v>
      </c>
      <c r="H77" s="46" t="s">
        <v>254</v>
      </c>
      <c r="I77" s="46">
        <v>102</v>
      </c>
      <c r="J77" s="46">
        <v>1789</v>
      </c>
      <c r="K77" s="47" t="s">
        <v>255</v>
      </c>
      <c r="L77" s="47"/>
      <c r="M77" s="47"/>
      <c r="N77" s="47"/>
      <c r="O77" s="47"/>
      <c r="P77" s="47"/>
      <c r="Q77" s="47"/>
      <c r="R77" s="47"/>
      <c r="S77" s="47"/>
      <c r="T77" s="47"/>
      <c r="U77" s="47">
        <v>171</v>
      </c>
      <c r="V77" s="28"/>
      <c r="W77" s="28"/>
      <c r="X77" s="28"/>
      <c r="Y77" s="28"/>
      <c r="Z77" s="28"/>
    </row>
    <row r="78" spans="1:26" ht="60" x14ac:dyDescent="0.2">
      <c r="A78" s="43">
        <v>45</v>
      </c>
      <c r="B78" s="44" t="s">
        <v>256</v>
      </c>
      <c r="C78" s="45">
        <v>145</v>
      </c>
      <c r="D78" s="46">
        <v>32.47</v>
      </c>
      <c r="E78" s="47" t="s">
        <v>257</v>
      </c>
      <c r="F78" s="46"/>
      <c r="G78" s="46">
        <v>4708</v>
      </c>
      <c r="H78" s="46" t="s">
        <v>258</v>
      </c>
      <c r="I78" s="46"/>
      <c r="J78" s="46">
        <v>19333</v>
      </c>
      <c r="K78" s="47" t="s">
        <v>259</v>
      </c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28"/>
      <c r="W78" s="28"/>
      <c r="X78" s="28"/>
      <c r="Y78" s="28"/>
      <c r="Z78" s="28"/>
    </row>
    <row r="79" spans="1:26" ht="72" x14ac:dyDescent="0.2">
      <c r="A79" s="43">
        <v>46</v>
      </c>
      <c r="B79" s="44" t="s">
        <v>260</v>
      </c>
      <c r="C79" s="45">
        <v>1</v>
      </c>
      <c r="D79" s="46">
        <v>27.39</v>
      </c>
      <c r="E79" s="47">
        <v>11.78</v>
      </c>
      <c r="F79" s="46">
        <v>15.61</v>
      </c>
      <c r="G79" s="46">
        <v>27</v>
      </c>
      <c r="H79" s="46">
        <v>12</v>
      </c>
      <c r="I79" s="46">
        <v>15</v>
      </c>
      <c r="J79" s="46">
        <v>202</v>
      </c>
      <c r="K79" s="47">
        <v>169</v>
      </c>
      <c r="L79" s="47"/>
      <c r="M79" s="47"/>
      <c r="N79" s="47"/>
      <c r="O79" s="47"/>
      <c r="P79" s="47"/>
      <c r="Q79" s="47"/>
      <c r="R79" s="47"/>
      <c r="S79" s="47"/>
      <c r="T79" s="47"/>
      <c r="U79" s="47">
        <v>33</v>
      </c>
      <c r="V79" s="28"/>
      <c r="W79" s="28"/>
      <c r="X79" s="28"/>
      <c r="Y79" s="28"/>
      <c r="Z79" s="28"/>
    </row>
    <row r="80" spans="1:26" ht="48" x14ac:dyDescent="0.2">
      <c r="A80" s="43">
        <v>47</v>
      </c>
      <c r="B80" s="44" t="s">
        <v>261</v>
      </c>
      <c r="C80" s="45">
        <v>2</v>
      </c>
      <c r="D80" s="46">
        <v>6.76</v>
      </c>
      <c r="E80" s="47">
        <v>2.4300000000000002</v>
      </c>
      <c r="F80" s="46">
        <v>4.33</v>
      </c>
      <c r="G80" s="46">
        <v>14</v>
      </c>
      <c r="H80" s="46">
        <v>5</v>
      </c>
      <c r="I80" s="46">
        <v>9</v>
      </c>
      <c r="J80" s="46">
        <v>105</v>
      </c>
      <c r="K80" s="47">
        <v>70</v>
      </c>
      <c r="L80" s="47"/>
      <c r="M80" s="47"/>
      <c r="N80" s="47"/>
      <c r="O80" s="47"/>
      <c r="P80" s="47"/>
      <c r="Q80" s="47"/>
      <c r="R80" s="47"/>
      <c r="S80" s="47"/>
      <c r="T80" s="47"/>
      <c r="U80" s="47">
        <v>35</v>
      </c>
      <c r="V80" s="28"/>
      <c r="W80" s="28"/>
      <c r="X80" s="28"/>
      <c r="Y80" s="28"/>
      <c r="Z80" s="28"/>
    </row>
    <row r="81" spans="1:26" ht="84" x14ac:dyDescent="0.2">
      <c r="A81" s="43">
        <v>48</v>
      </c>
      <c r="B81" s="44" t="s">
        <v>262</v>
      </c>
      <c r="C81" s="45" t="s">
        <v>263</v>
      </c>
      <c r="D81" s="46">
        <v>504.31</v>
      </c>
      <c r="E81" s="47" t="s">
        <v>264</v>
      </c>
      <c r="F81" s="46" t="s">
        <v>265</v>
      </c>
      <c r="G81" s="46">
        <v>89</v>
      </c>
      <c r="H81" s="46" t="s">
        <v>266</v>
      </c>
      <c r="I81" s="46" t="s">
        <v>267</v>
      </c>
      <c r="J81" s="46">
        <v>627</v>
      </c>
      <c r="K81" s="47">
        <v>222</v>
      </c>
      <c r="L81" s="47"/>
      <c r="M81" s="47"/>
      <c r="N81" s="47"/>
      <c r="O81" s="47"/>
      <c r="P81" s="47"/>
      <c r="Q81" s="47"/>
      <c r="R81" s="47"/>
      <c r="S81" s="47"/>
      <c r="T81" s="47"/>
      <c r="U81" s="47" t="s">
        <v>268</v>
      </c>
      <c r="V81" s="28"/>
      <c r="W81" s="28"/>
      <c r="X81" s="28"/>
      <c r="Y81" s="28"/>
      <c r="Z81" s="28"/>
    </row>
    <row r="82" spans="1:26" ht="36" x14ac:dyDescent="0.2">
      <c r="A82" s="43">
        <v>49</v>
      </c>
      <c r="B82" s="44" t="s">
        <v>269</v>
      </c>
      <c r="C82" s="45">
        <v>176.3</v>
      </c>
      <c r="D82" s="46">
        <v>0.3</v>
      </c>
      <c r="E82" s="47" t="s">
        <v>270</v>
      </c>
      <c r="F82" s="46"/>
      <c r="G82" s="46">
        <v>53</v>
      </c>
      <c r="H82" s="46" t="s">
        <v>271</v>
      </c>
      <c r="I82" s="46"/>
      <c r="J82" s="46">
        <v>220</v>
      </c>
      <c r="K82" s="47" t="s">
        <v>272</v>
      </c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28"/>
      <c r="W82" s="28"/>
      <c r="X82" s="28"/>
      <c r="Y82" s="28"/>
      <c r="Z82" s="28"/>
    </row>
    <row r="83" spans="1:26" ht="96" x14ac:dyDescent="0.2">
      <c r="A83" s="43">
        <v>50</v>
      </c>
      <c r="B83" s="44" t="s">
        <v>273</v>
      </c>
      <c r="C83" s="45" t="s">
        <v>274</v>
      </c>
      <c r="D83" s="46">
        <v>3587.47</v>
      </c>
      <c r="E83" s="47" t="s">
        <v>275</v>
      </c>
      <c r="F83" s="46">
        <v>1350.94</v>
      </c>
      <c r="G83" s="46">
        <v>359</v>
      </c>
      <c r="H83" s="46" t="s">
        <v>276</v>
      </c>
      <c r="I83" s="46">
        <v>135</v>
      </c>
      <c r="J83" s="46">
        <v>2984</v>
      </c>
      <c r="K83" s="47" t="s">
        <v>277</v>
      </c>
      <c r="L83" s="47"/>
      <c r="M83" s="47"/>
      <c r="N83" s="47"/>
      <c r="O83" s="47"/>
      <c r="P83" s="47"/>
      <c r="Q83" s="47"/>
      <c r="R83" s="47"/>
      <c r="S83" s="47"/>
      <c r="T83" s="47"/>
      <c r="U83" s="47">
        <v>481</v>
      </c>
      <c r="V83" s="28"/>
      <c r="W83" s="28"/>
      <c r="X83" s="28"/>
      <c r="Y83" s="28"/>
      <c r="Z83" s="28"/>
    </row>
    <row r="84" spans="1:26" ht="36" x14ac:dyDescent="0.2">
      <c r="A84" s="43">
        <v>51</v>
      </c>
      <c r="B84" s="44" t="s">
        <v>278</v>
      </c>
      <c r="C84" s="45">
        <v>1</v>
      </c>
      <c r="D84" s="46">
        <v>569.83000000000004</v>
      </c>
      <c r="E84" s="47" t="s">
        <v>279</v>
      </c>
      <c r="F84" s="46"/>
      <c r="G84" s="46">
        <v>570</v>
      </c>
      <c r="H84" s="46" t="s">
        <v>280</v>
      </c>
      <c r="I84" s="46"/>
      <c r="J84" s="46">
        <v>3693</v>
      </c>
      <c r="K84" s="47" t="s">
        <v>281</v>
      </c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28"/>
      <c r="W84" s="28"/>
      <c r="X84" s="28"/>
      <c r="Y84" s="28"/>
      <c r="Z84" s="28"/>
    </row>
    <row r="85" spans="1:26" ht="60" x14ac:dyDescent="0.2">
      <c r="A85" s="43">
        <v>52</v>
      </c>
      <c r="B85" s="44" t="s">
        <v>282</v>
      </c>
      <c r="C85" s="45">
        <v>1</v>
      </c>
      <c r="D85" s="46">
        <v>173</v>
      </c>
      <c r="E85" s="47" t="s">
        <v>283</v>
      </c>
      <c r="F85" s="46"/>
      <c r="G85" s="46">
        <v>173</v>
      </c>
      <c r="H85" s="46" t="s">
        <v>283</v>
      </c>
      <c r="I85" s="46"/>
      <c r="J85" s="46">
        <v>326</v>
      </c>
      <c r="K85" s="47" t="s">
        <v>284</v>
      </c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28"/>
      <c r="W85" s="28"/>
      <c r="X85" s="28"/>
      <c r="Y85" s="28"/>
      <c r="Z85" s="28"/>
    </row>
    <row r="86" spans="1:26" ht="72" x14ac:dyDescent="0.2">
      <c r="A86" s="43">
        <v>53</v>
      </c>
      <c r="B86" s="44" t="s">
        <v>285</v>
      </c>
      <c r="C86" s="45">
        <v>1</v>
      </c>
      <c r="D86" s="46">
        <v>212.27</v>
      </c>
      <c r="E86" s="47" t="s">
        <v>286</v>
      </c>
      <c r="F86" s="46">
        <v>16.07</v>
      </c>
      <c r="G86" s="46">
        <v>212</v>
      </c>
      <c r="H86" s="46" t="s">
        <v>287</v>
      </c>
      <c r="I86" s="46">
        <v>16</v>
      </c>
      <c r="J86" s="46">
        <v>657</v>
      </c>
      <c r="K86" s="47" t="s">
        <v>288</v>
      </c>
      <c r="L86" s="47"/>
      <c r="M86" s="47"/>
      <c r="N86" s="47"/>
      <c r="O86" s="47"/>
      <c r="P86" s="47"/>
      <c r="Q86" s="47"/>
      <c r="R86" s="47"/>
      <c r="S86" s="47"/>
      <c r="T86" s="47"/>
      <c r="U86" s="47">
        <v>51</v>
      </c>
      <c r="V86" s="28"/>
      <c r="W86" s="28"/>
      <c r="X86" s="28"/>
      <c r="Y86" s="28"/>
      <c r="Z86" s="28"/>
    </row>
    <row r="87" spans="1:26" ht="60" x14ac:dyDescent="0.2">
      <c r="A87" s="43">
        <v>54</v>
      </c>
      <c r="B87" s="44" t="s">
        <v>289</v>
      </c>
      <c r="C87" s="45">
        <v>1</v>
      </c>
      <c r="D87" s="46">
        <v>385</v>
      </c>
      <c r="E87" s="47" t="s">
        <v>290</v>
      </c>
      <c r="F87" s="46"/>
      <c r="G87" s="46">
        <v>385</v>
      </c>
      <c r="H87" s="46" t="s">
        <v>290</v>
      </c>
      <c r="I87" s="46"/>
      <c r="J87" s="46">
        <v>288</v>
      </c>
      <c r="K87" s="47" t="s">
        <v>291</v>
      </c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28"/>
      <c r="W87" s="28"/>
      <c r="X87" s="28"/>
      <c r="Y87" s="28"/>
      <c r="Z87" s="28"/>
    </row>
    <row r="88" spans="1:26" ht="48" x14ac:dyDescent="0.2">
      <c r="A88" s="43">
        <v>55</v>
      </c>
      <c r="B88" s="44" t="s">
        <v>292</v>
      </c>
      <c r="C88" s="45" t="s">
        <v>293</v>
      </c>
      <c r="D88" s="46">
        <v>2182.5500000000002</v>
      </c>
      <c r="E88" s="47" t="s">
        <v>294</v>
      </c>
      <c r="F88" s="46">
        <v>45.19</v>
      </c>
      <c r="G88" s="46">
        <v>11</v>
      </c>
      <c r="H88" s="46" t="s">
        <v>295</v>
      </c>
      <c r="I88" s="46"/>
      <c r="J88" s="46">
        <v>107</v>
      </c>
      <c r="K88" s="47" t="s">
        <v>296</v>
      </c>
      <c r="L88" s="47"/>
      <c r="M88" s="47"/>
      <c r="N88" s="47"/>
      <c r="O88" s="47"/>
      <c r="P88" s="47"/>
      <c r="Q88" s="47"/>
      <c r="R88" s="47"/>
      <c r="S88" s="47"/>
      <c r="T88" s="47"/>
      <c r="U88" s="47">
        <v>1</v>
      </c>
      <c r="V88" s="28"/>
      <c r="W88" s="28"/>
      <c r="X88" s="28"/>
      <c r="Y88" s="28"/>
      <c r="Z88" s="28"/>
    </row>
    <row r="89" spans="1:26" ht="72" x14ac:dyDescent="0.2">
      <c r="A89" s="43">
        <v>56</v>
      </c>
      <c r="B89" s="44" t="s">
        <v>297</v>
      </c>
      <c r="C89" s="45" t="s">
        <v>293</v>
      </c>
      <c r="D89" s="46">
        <v>1657.81</v>
      </c>
      <c r="E89" s="47" t="s">
        <v>298</v>
      </c>
      <c r="F89" s="46" t="s">
        <v>299</v>
      </c>
      <c r="G89" s="46">
        <v>8</v>
      </c>
      <c r="H89" s="46">
        <v>2</v>
      </c>
      <c r="I89" s="46" t="s">
        <v>138</v>
      </c>
      <c r="J89" s="46">
        <v>62</v>
      </c>
      <c r="K89" s="47">
        <v>24</v>
      </c>
      <c r="L89" s="47"/>
      <c r="M89" s="47"/>
      <c r="N89" s="47"/>
      <c r="O89" s="47"/>
      <c r="P89" s="47"/>
      <c r="Q89" s="47"/>
      <c r="R89" s="47"/>
      <c r="S89" s="47"/>
      <c r="T89" s="47"/>
      <c r="U89" s="47" t="s">
        <v>300</v>
      </c>
      <c r="V89" s="28"/>
      <c r="W89" s="28"/>
      <c r="X89" s="28"/>
      <c r="Y89" s="28"/>
      <c r="Z89" s="28"/>
    </row>
    <row r="90" spans="1:26" ht="84" x14ac:dyDescent="0.2">
      <c r="A90" s="43">
        <v>57</v>
      </c>
      <c r="B90" s="44" t="s">
        <v>301</v>
      </c>
      <c r="C90" s="45">
        <v>0.5</v>
      </c>
      <c r="D90" s="46">
        <v>67.3</v>
      </c>
      <c r="E90" s="47" t="s">
        <v>302</v>
      </c>
      <c r="F90" s="46"/>
      <c r="G90" s="46">
        <v>34</v>
      </c>
      <c r="H90" s="46" t="s">
        <v>303</v>
      </c>
      <c r="I90" s="46"/>
      <c r="J90" s="46">
        <v>214</v>
      </c>
      <c r="K90" s="47" t="s">
        <v>304</v>
      </c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28"/>
      <c r="W90" s="28"/>
      <c r="X90" s="28"/>
      <c r="Y90" s="28"/>
      <c r="Z90" s="28"/>
    </row>
    <row r="91" spans="1:26" ht="72" x14ac:dyDescent="0.2">
      <c r="A91" s="43">
        <v>58</v>
      </c>
      <c r="B91" s="44" t="s">
        <v>305</v>
      </c>
      <c r="C91" s="45" t="s">
        <v>306</v>
      </c>
      <c r="D91" s="46">
        <v>28213.599999999999</v>
      </c>
      <c r="E91" s="47" t="s">
        <v>307</v>
      </c>
      <c r="F91" s="46" t="s">
        <v>308</v>
      </c>
      <c r="G91" s="46">
        <v>14</v>
      </c>
      <c r="H91" s="46" t="s">
        <v>309</v>
      </c>
      <c r="I91" s="46">
        <v>1</v>
      </c>
      <c r="J91" s="46">
        <v>56</v>
      </c>
      <c r="K91" s="47" t="s">
        <v>310</v>
      </c>
      <c r="L91" s="47"/>
      <c r="M91" s="47"/>
      <c r="N91" s="47"/>
      <c r="O91" s="47"/>
      <c r="P91" s="47"/>
      <c r="Q91" s="47"/>
      <c r="R91" s="47"/>
      <c r="S91" s="47"/>
      <c r="T91" s="47"/>
      <c r="U91" s="47" t="s">
        <v>311</v>
      </c>
      <c r="V91" s="28"/>
      <c r="W91" s="28"/>
      <c r="X91" s="28"/>
      <c r="Y91" s="28"/>
      <c r="Z91" s="28"/>
    </row>
    <row r="92" spans="1:26" ht="48" x14ac:dyDescent="0.2">
      <c r="A92" s="43">
        <v>59</v>
      </c>
      <c r="B92" s="44" t="s">
        <v>247</v>
      </c>
      <c r="C92" s="45">
        <v>0.21</v>
      </c>
      <c r="D92" s="46">
        <v>15.4</v>
      </c>
      <c r="E92" s="47" t="s">
        <v>248</v>
      </c>
      <c r="F92" s="46"/>
      <c r="G92" s="46">
        <v>3</v>
      </c>
      <c r="H92" s="46" t="s">
        <v>312</v>
      </c>
      <c r="I92" s="46"/>
      <c r="J92" s="46">
        <v>9</v>
      </c>
      <c r="K92" s="47" t="s">
        <v>313</v>
      </c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28"/>
      <c r="W92" s="28"/>
      <c r="X92" s="28"/>
      <c r="Y92" s="28"/>
      <c r="Z92" s="28"/>
    </row>
    <row r="93" spans="1:26" ht="84" x14ac:dyDescent="0.2">
      <c r="A93" s="43">
        <v>60</v>
      </c>
      <c r="B93" s="44" t="s">
        <v>314</v>
      </c>
      <c r="C93" s="45">
        <v>1</v>
      </c>
      <c r="D93" s="46">
        <v>67.45</v>
      </c>
      <c r="E93" s="47" t="s">
        <v>315</v>
      </c>
      <c r="F93" s="46">
        <v>15.52</v>
      </c>
      <c r="G93" s="46">
        <v>67</v>
      </c>
      <c r="H93" s="46" t="s">
        <v>316</v>
      </c>
      <c r="I93" s="46">
        <v>16</v>
      </c>
      <c r="J93" s="46">
        <v>394</v>
      </c>
      <c r="K93" s="47" t="s">
        <v>317</v>
      </c>
      <c r="L93" s="47"/>
      <c r="M93" s="47"/>
      <c r="N93" s="47"/>
      <c r="O93" s="47"/>
      <c r="P93" s="47"/>
      <c r="Q93" s="47"/>
      <c r="R93" s="47"/>
      <c r="S93" s="47"/>
      <c r="T93" s="47"/>
      <c r="U93" s="47">
        <v>56</v>
      </c>
      <c r="V93" s="28"/>
      <c r="W93" s="28"/>
      <c r="X93" s="28"/>
      <c r="Y93" s="28"/>
      <c r="Z93" s="28"/>
    </row>
    <row r="94" spans="1:26" ht="48" x14ac:dyDescent="0.2">
      <c r="A94" s="43">
        <v>61</v>
      </c>
      <c r="B94" s="44" t="s">
        <v>318</v>
      </c>
      <c r="C94" s="45" t="s">
        <v>319</v>
      </c>
      <c r="D94" s="46">
        <v>4815.97</v>
      </c>
      <c r="E94" s="47" t="s">
        <v>320</v>
      </c>
      <c r="F94" s="46" t="s">
        <v>321</v>
      </c>
      <c r="G94" s="46">
        <v>193</v>
      </c>
      <c r="H94" s="46" t="s">
        <v>322</v>
      </c>
      <c r="I94" s="46" t="s">
        <v>323</v>
      </c>
      <c r="J94" s="46">
        <v>1363</v>
      </c>
      <c r="K94" s="47" t="s">
        <v>324</v>
      </c>
      <c r="L94" s="47"/>
      <c r="M94" s="47"/>
      <c r="N94" s="47"/>
      <c r="O94" s="47"/>
      <c r="P94" s="47"/>
      <c r="Q94" s="47"/>
      <c r="R94" s="47"/>
      <c r="S94" s="47"/>
      <c r="T94" s="47"/>
      <c r="U94" s="47" t="s">
        <v>325</v>
      </c>
      <c r="V94" s="28"/>
      <c r="W94" s="28"/>
      <c r="X94" s="28"/>
      <c r="Y94" s="28"/>
      <c r="Z94" s="28"/>
    </row>
    <row r="95" spans="1:26" ht="48" x14ac:dyDescent="0.2">
      <c r="A95" s="43">
        <v>62</v>
      </c>
      <c r="B95" s="44" t="s">
        <v>326</v>
      </c>
      <c r="C95" s="45" t="s">
        <v>327</v>
      </c>
      <c r="D95" s="46">
        <v>578</v>
      </c>
      <c r="E95" s="47" t="s">
        <v>328</v>
      </c>
      <c r="F95" s="46"/>
      <c r="G95" s="46">
        <v>162</v>
      </c>
      <c r="H95" s="46" t="s">
        <v>329</v>
      </c>
      <c r="I95" s="46"/>
      <c r="J95" s="46">
        <v>825</v>
      </c>
      <c r="K95" s="47" t="s">
        <v>330</v>
      </c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28"/>
      <c r="W95" s="28"/>
      <c r="X95" s="28"/>
      <c r="Y95" s="28"/>
      <c r="Z95" s="28"/>
    </row>
    <row r="96" spans="1:26" ht="60" x14ac:dyDescent="0.2">
      <c r="A96" s="43">
        <v>63</v>
      </c>
      <c r="B96" s="44" t="s">
        <v>331</v>
      </c>
      <c r="C96" s="45">
        <v>4</v>
      </c>
      <c r="D96" s="46">
        <v>169.39</v>
      </c>
      <c r="E96" s="47" t="s">
        <v>332</v>
      </c>
      <c r="F96" s="46"/>
      <c r="G96" s="46">
        <v>678</v>
      </c>
      <c r="H96" s="46" t="s">
        <v>333</v>
      </c>
      <c r="I96" s="46"/>
      <c r="J96" s="46">
        <v>4399</v>
      </c>
      <c r="K96" s="47" t="s">
        <v>334</v>
      </c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28"/>
      <c r="W96" s="28"/>
      <c r="X96" s="28"/>
      <c r="Y96" s="28"/>
      <c r="Z96" s="28"/>
    </row>
    <row r="97" spans="1:26" ht="17.850000000000001" customHeight="1" x14ac:dyDescent="0.2">
      <c r="A97" s="63" t="s">
        <v>335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28"/>
      <c r="W97" s="28"/>
      <c r="X97" s="28"/>
      <c r="Y97" s="28"/>
      <c r="Z97" s="28"/>
    </row>
    <row r="98" spans="1:26" ht="72" x14ac:dyDescent="0.2">
      <c r="A98" s="43">
        <v>64</v>
      </c>
      <c r="B98" s="44" t="s">
        <v>336</v>
      </c>
      <c r="C98" s="45">
        <v>1</v>
      </c>
      <c r="D98" s="46">
        <v>345.64</v>
      </c>
      <c r="E98" s="47" t="s">
        <v>337</v>
      </c>
      <c r="F98" s="46" t="s">
        <v>338</v>
      </c>
      <c r="G98" s="46">
        <v>346</v>
      </c>
      <c r="H98" s="46" t="s">
        <v>339</v>
      </c>
      <c r="I98" s="46" t="s">
        <v>340</v>
      </c>
      <c r="J98" s="46">
        <v>2760</v>
      </c>
      <c r="K98" s="47" t="s">
        <v>341</v>
      </c>
      <c r="L98" s="47"/>
      <c r="M98" s="47"/>
      <c r="N98" s="47"/>
      <c r="O98" s="47"/>
      <c r="P98" s="47"/>
      <c r="Q98" s="47"/>
      <c r="R98" s="47"/>
      <c r="S98" s="47"/>
      <c r="T98" s="47"/>
      <c r="U98" s="47" t="s">
        <v>342</v>
      </c>
      <c r="V98" s="28"/>
      <c r="W98" s="28"/>
      <c r="X98" s="28"/>
      <c r="Y98" s="28"/>
      <c r="Z98" s="28"/>
    </row>
    <row r="99" spans="1:26" ht="36" x14ac:dyDescent="0.2">
      <c r="A99" s="43">
        <v>65</v>
      </c>
      <c r="B99" s="44" t="s">
        <v>343</v>
      </c>
      <c r="C99" s="45">
        <v>1</v>
      </c>
      <c r="D99" s="46">
        <v>1793.59</v>
      </c>
      <c r="E99" s="47" t="s">
        <v>344</v>
      </c>
      <c r="F99" s="46"/>
      <c r="G99" s="46">
        <v>1794</v>
      </c>
      <c r="H99" s="46" t="s">
        <v>345</v>
      </c>
      <c r="I99" s="46"/>
      <c r="J99" s="46">
        <v>11622</v>
      </c>
      <c r="K99" s="47" t="s">
        <v>346</v>
      </c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28"/>
      <c r="W99" s="28"/>
      <c r="X99" s="28"/>
      <c r="Y99" s="28"/>
      <c r="Z99" s="28"/>
    </row>
    <row r="100" spans="1:26" ht="36" x14ac:dyDescent="0.2">
      <c r="A100" s="43">
        <v>66</v>
      </c>
      <c r="B100" s="44" t="s">
        <v>347</v>
      </c>
      <c r="C100" s="45">
        <v>1</v>
      </c>
      <c r="D100" s="46">
        <v>933.17</v>
      </c>
      <c r="E100" s="47" t="s">
        <v>348</v>
      </c>
      <c r="F100" s="46"/>
      <c r="G100" s="46">
        <v>933</v>
      </c>
      <c r="H100" s="46" t="s">
        <v>349</v>
      </c>
      <c r="I100" s="46"/>
      <c r="J100" s="46">
        <v>6047</v>
      </c>
      <c r="K100" s="47" t="s">
        <v>350</v>
      </c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28"/>
      <c r="W100" s="28"/>
      <c r="X100" s="28"/>
      <c r="Y100" s="28"/>
      <c r="Z100" s="28"/>
    </row>
    <row r="101" spans="1:26" ht="36" x14ac:dyDescent="0.2">
      <c r="A101" s="43">
        <v>67</v>
      </c>
      <c r="B101" s="44" t="s">
        <v>351</v>
      </c>
      <c r="C101" s="45">
        <v>1</v>
      </c>
      <c r="D101" s="46">
        <v>802.08</v>
      </c>
      <c r="E101" s="47" t="s">
        <v>352</v>
      </c>
      <c r="F101" s="46"/>
      <c r="G101" s="46">
        <v>802</v>
      </c>
      <c r="H101" s="46" t="s">
        <v>353</v>
      </c>
      <c r="I101" s="46"/>
      <c r="J101" s="46">
        <v>5198</v>
      </c>
      <c r="K101" s="47" t="s">
        <v>354</v>
      </c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28"/>
      <c r="W101" s="28"/>
      <c r="X101" s="28"/>
      <c r="Y101" s="28"/>
      <c r="Z101" s="28"/>
    </row>
    <row r="102" spans="1:26" ht="84" x14ac:dyDescent="0.2">
      <c r="A102" s="43">
        <v>68</v>
      </c>
      <c r="B102" s="44" t="s">
        <v>355</v>
      </c>
      <c r="C102" s="45">
        <v>2</v>
      </c>
      <c r="D102" s="46">
        <v>24.94</v>
      </c>
      <c r="E102" s="47" t="s">
        <v>356</v>
      </c>
      <c r="F102" s="46">
        <v>9.2100000000000009</v>
      </c>
      <c r="G102" s="46">
        <v>50</v>
      </c>
      <c r="H102" s="46" t="s">
        <v>357</v>
      </c>
      <c r="I102" s="46">
        <v>18</v>
      </c>
      <c r="J102" s="46">
        <v>446</v>
      </c>
      <c r="K102" s="47" t="s">
        <v>358</v>
      </c>
      <c r="L102" s="47"/>
      <c r="M102" s="47"/>
      <c r="N102" s="47"/>
      <c r="O102" s="47"/>
      <c r="P102" s="47"/>
      <c r="Q102" s="47"/>
      <c r="R102" s="47"/>
      <c r="S102" s="47"/>
      <c r="T102" s="47"/>
      <c r="U102" s="47">
        <v>55</v>
      </c>
      <c r="V102" s="28"/>
      <c r="W102" s="28"/>
      <c r="X102" s="28"/>
      <c r="Y102" s="28"/>
      <c r="Z102" s="28"/>
    </row>
    <row r="103" spans="1:26" ht="60" x14ac:dyDescent="0.2">
      <c r="A103" s="43">
        <v>69</v>
      </c>
      <c r="B103" s="44" t="s">
        <v>359</v>
      </c>
      <c r="C103" s="45">
        <v>2</v>
      </c>
      <c r="D103" s="46">
        <v>325</v>
      </c>
      <c r="E103" s="47" t="s">
        <v>360</v>
      </c>
      <c r="F103" s="46"/>
      <c r="G103" s="46">
        <v>650</v>
      </c>
      <c r="H103" s="46" t="s">
        <v>361</v>
      </c>
      <c r="I103" s="46"/>
      <c r="J103" s="46">
        <v>3568</v>
      </c>
      <c r="K103" s="47" t="s">
        <v>362</v>
      </c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28"/>
      <c r="W103" s="28"/>
      <c r="X103" s="28"/>
      <c r="Y103" s="28"/>
      <c r="Z103" s="28"/>
    </row>
    <row r="104" spans="1:26" ht="72" x14ac:dyDescent="0.2">
      <c r="A104" s="43">
        <v>70</v>
      </c>
      <c r="B104" s="44" t="s">
        <v>363</v>
      </c>
      <c r="C104" s="45">
        <v>2</v>
      </c>
      <c r="D104" s="46">
        <v>136.07</v>
      </c>
      <c r="E104" s="47" t="s">
        <v>364</v>
      </c>
      <c r="F104" s="46">
        <v>7.38</v>
      </c>
      <c r="G104" s="46">
        <v>272</v>
      </c>
      <c r="H104" s="46" t="s">
        <v>365</v>
      </c>
      <c r="I104" s="46">
        <v>15</v>
      </c>
      <c r="J104" s="46">
        <v>594</v>
      </c>
      <c r="K104" s="47" t="s">
        <v>366</v>
      </c>
      <c r="L104" s="47"/>
      <c r="M104" s="47"/>
      <c r="N104" s="47"/>
      <c r="O104" s="47"/>
      <c r="P104" s="47"/>
      <c r="Q104" s="47"/>
      <c r="R104" s="47"/>
      <c r="S104" s="47"/>
      <c r="T104" s="47"/>
      <c r="U104" s="47">
        <v>46</v>
      </c>
      <c r="V104" s="28"/>
      <c r="W104" s="28"/>
      <c r="X104" s="28"/>
      <c r="Y104" s="28"/>
      <c r="Z104" s="28"/>
    </row>
    <row r="105" spans="1:26" ht="60" x14ac:dyDescent="0.2">
      <c r="A105" s="43">
        <v>71</v>
      </c>
      <c r="B105" s="44" t="s">
        <v>367</v>
      </c>
      <c r="C105" s="45">
        <v>2</v>
      </c>
      <c r="D105" s="46">
        <v>40.369999999999997</v>
      </c>
      <c r="E105" s="47" t="s">
        <v>368</v>
      </c>
      <c r="F105" s="46"/>
      <c r="G105" s="46">
        <v>81</v>
      </c>
      <c r="H105" s="46" t="s">
        <v>369</v>
      </c>
      <c r="I105" s="46"/>
      <c r="J105" s="46">
        <v>523</v>
      </c>
      <c r="K105" s="47" t="s">
        <v>370</v>
      </c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28"/>
      <c r="W105" s="28"/>
      <c r="X105" s="28"/>
      <c r="Y105" s="28"/>
      <c r="Z105" s="28"/>
    </row>
    <row r="106" spans="1:26" ht="60" x14ac:dyDescent="0.2">
      <c r="A106" s="43">
        <v>72</v>
      </c>
      <c r="B106" s="44" t="s">
        <v>371</v>
      </c>
      <c r="C106" s="45">
        <v>2</v>
      </c>
      <c r="D106" s="46">
        <v>13.71</v>
      </c>
      <c r="E106" s="47" t="s">
        <v>372</v>
      </c>
      <c r="F106" s="46"/>
      <c r="G106" s="46">
        <v>27</v>
      </c>
      <c r="H106" s="46" t="s">
        <v>373</v>
      </c>
      <c r="I106" s="46"/>
      <c r="J106" s="46">
        <v>366</v>
      </c>
      <c r="K106" s="47" t="s">
        <v>374</v>
      </c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28"/>
      <c r="W106" s="28"/>
      <c r="X106" s="28"/>
      <c r="Y106" s="28"/>
      <c r="Z106" s="28"/>
    </row>
    <row r="107" spans="1:26" ht="48" x14ac:dyDescent="0.2">
      <c r="A107" s="43">
        <v>73</v>
      </c>
      <c r="B107" s="44" t="s">
        <v>375</v>
      </c>
      <c r="C107" s="45">
        <v>2</v>
      </c>
      <c r="D107" s="46">
        <v>92.47</v>
      </c>
      <c r="E107" s="47" t="s">
        <v>376</v>
      </c>
      <c r="F107" s="46"/>
      <c r="G107" s="46">
        <v>185</v>
      </c>
      <c r="H107" s="46" t="s">
        <v>377</v>
      </c>
      <c r="I107" s="46"/>
      <c r="J107" s="46">
        <v>927</v>
      </c>
      <c r="K107" s="47" t="s">
        <v>378</v>
      </c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28"/>
      <c r="W107" s="28"/>
      <c r="X107" s="28"/>
      <c r="Y107" s="28"/>
      <c r="Z107" s="28"/>
    </row>
    <row r="108" spans="1:26" ht="36" x14ac:dyDescent="0.2">
      <c r="A108" s="43">
        <v>74</v>
      </c>
      <c r="B108" s="44" t="s">
        <v>379</v>
      </c>
      <c r="C108" s="45">
        <v>3</v>
      </c>
      <c r="D108" s="46">
        <v>4.96</v>
      </c>
      <c r="E108" s="47" t="s">
        <v>380</v>
      </c>
      <c r="F108" s="46"/>
      <c r="G108" s="46">
        <v>15</v>
      </c>
      <c r="H108" s="46">
        <v>15</v>
      </c>
      <c r="I108" s="46"/>
      <c r="J108" s="46">
        <v>210</v>
      </c>
      <c r="K108" s="47">
        <v>210</v>
      </c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28"/>
      <c r="W108" s="28"/>
      <c r="X108" s="28"/>
      <c r="Y108" s="28"/>
      <c r="Z108" s="28"/>
    </row>
    <row r="109" spans="1:26" ht="36" x14ac:dyDescent="0.2">
      <c r="A109" s="43">
        <v>75</v>
      </c>
      <c r="B109" s="44" t="s">
        <v>381</v>
      </c>
      <c r="C109" s="45" t="s">
        <v>382</v>
      </c>
      <c r="D109" s="46">
        <v>475.47</v>
      </c>
      <c r="E109" s="47" t="s">
        <v>383</v>
      </c>
      <c r="F109" s="46"/>
      <c r="G109" s="46">
        <v>14</v>
      </c>
      <c r="H109" s="46" t="s">
        <v>250</v>
      </c>
      <c r="I109" s="46"/>
      <c r="J109" s="46">
        <v>7</v>
      </c>
      <c r="K109" s="47" t="s">
        <v>384</v>
      </c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28"/>
      <c r="W109" s="28"/>
      <c r="X109" s="28"/>
      <c r="Y109" s="28"/>
      <c r="Z109" s="28"/>
    </row>
    <row r="110" spans="1:26" ht="60" x14ac:dyDescent="0.2">
      <c r="A110" s="43">
        <v>76</v>
      </c>
      <c r="B110" s="44" t="s">
        <v>385</v>
      </c>
      <c r="C110" s="45" t="s">
        <v>386</v>
      </c>
      <c r="D110" s="46">
        <v>17726.43</v>
      </c>
      <c r="E110" s="47" t="s">
        <v>63</v>
      </c>
      <c r="F110" s="46" t="s">
        <v>64</v>
      </c>
      <c r="G110" s="46">
        <v>5</v>
      </c>
      <c r="H110" s="46" t="s">
        <v>65</v>
      </c>
      <c r="I110" s="46">
        <v>3</v>
      </c>
      <c r="J110" s="46">
        <v>43</v>
      </c>
      <c r="K110" s="47" t="s">
        <v>387</v>
      </c>
      <c r="L110" s="47"/>
      <c r="M110" s="47"/>
      <c r="N110" s="47"/>
      <c r="O110" s="47"/>
      <c r="P110" s="47"/>
      <c r="Q110" s="47"/>
      <c r="R110" s="47"/>
      <c r="S110" s="47"/>
      <c r="T110" s="47"/>
      <c r="U110" s="47" t="s">
        <v>388</v>
      </c>
      <c r="V110" s="28"/>
      <c r="W110" s="28"/>
      <c r="X110" s="28"/>
      <c r="Y110" s="28"/>
      <c r="Z110" s="28"/>
    </row>
    <row r="111" spans="1:26" ht="36" x14ac:dyDescent="0.2">
      <c r="A111" s="43">
        <v>77</v>
      </c>
      <c r="B111" s="44" t="s">
        <v>389</v>
      </c>
      <c r="C111" s="45">
        <v>2</v>
      </c>
      <c r="D111" s="46">
        <v>2.59</v>
      </c>
      <c r="E111" s="47" t="s">
        <v>390</v>
      </c>
      <c r="F111" s="46"/>
      <c r="G111" s="46">
        <v>5</v>
      </c>
      <c r="H111" s="46" t="s">
        <v>249</v>
      </c>
      <c r="I111" s="46"/>
      <c r="J111" s="46">
        <v>25</v>
      </c>
      <c r="K111" s="47" t="s">
        <v>391</v>
      </c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28"/>
      <c r="W111" s="28"/>
      <c r="X111" s="28"/>
      <c r="Y111" s="28"/>
      <c r="Z111" s="28"/>
    </row>
    <row r="112" spans="1:26" ht="72" x14ac:dyDescent="0.2">
      <c r="A112" s="43">
        <v>78</v>
      </c>
      <c r="B112" s="44" t="s">
        <v>392</v>
      </c>
      <c r="C112" s="45" t="s">
        <v>393</v>
      </c>
      <c r="D112" s="46">
        <v>1151.8</v>
      </c>
      <c r="E112" s="47" t="s">
        <v>394</v>
      </c>
      <c r="F112" s="46" t="s">
        <v>395</v>
      </c>
      <c r="G112" s="46">
        <v>40</v>
      </c>
      <c r="H112" s="46">
        <v>8</v>
      </c>
      <c r="I112" s="46" t="s">
        <v>396</v>
      </c>
      <c r="J112" s="46">
        <v>304</v>
      </c>
      <c r="K112" s="47" t="s">
        <v>397</v>
      </c>
      <c r="L112" s="47"/>
      <c r="M112" s="47"/>
      <c r="N112" s="47"/>
      <c r="O112" s="47"/>
      <c r="P112" s="47"/>
      <c r="Q112" s="47"/>
      <c r="R112" s="47"/>
      <c r="S112" s="47"/>
      <c r="T112" s="47"/>
      <c r="U112" s="47" t="s">
        <v>398</v>
      </c>
      <c r="V112" s="28"/>
      <c r="W112" s="28"/>
      <c r="X112" s="28"/>
      <c r="Y112" s="28"/>
      <c r="Z112" s="28"/>
    </row>
    <row r="113" spans="1:26" ht="84" x14ac:dyDescent="0.2">
      <c r="A113" s="43">
        <v>79</v>
      </c>
      <c r="B113" s="44" t="s">
        <v>399</v>
      </c>
      <c r="C113" s="45">
        <v>3.5</v>
      </c>
      <c r="D113" s="46">
        <v>14</v>
      </c>
      <c r="E113" s="47" t="s">
        <v>250</v>
      </c>
      <c r="F113" s="46"/>
      <c r="G113" s="46">
        <v>49</v>
      </c>
      <c r="H113" s="46" t="s">
        <v>400</v>
      </c>
      <c r="I113" s="46"/>
      <c r="J113" s="46">
        <v>312</v>
      </c>
      <c r="K113" s="47" t="s">
        <v>401</v>
      </c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28"/>
      <c r="W113" s="28"/>
      <c r="X113" s="28"/>
      <c r="Y113" s="28"/>
      <c r="Z113" s="28"/>
    </row>
    <row r="114" spans="1:26" ht="72" x14ac:dyDescent="0.2">
      <c r="A114" s="43">
        <v>80</v>
      </c>
      <c r="B114" s="44" t="s">
        <v>240</v>
      </c>
      <c r="C114" s="45" t="s">
        <v>402</v>
      </c>
      <c r="D114" s="46">
        <v>16033.54</v>
      </c>
      <c r="E114" s="47" t="s">
        <v>242</v>
      </c>
      <c r="F114" s="46" t="s">
        <v>243</v>
      </c>
      <c r="G114" s="46">
        <v>56</v>
      </c>
      <c r="H114" s="46" t="s">
        <v>403</v>
      </c>
      <c r="I114" s="46">
        <v>3</v>
      </c>
      <c r="J114" s="46">
        <v>258</v>
      </c>
      <c r="K114" s="47" t="s">
        <v>404</v>
      </c>
      <c r="L114" s="47"/>
      <c r="M114" s="47"/>
      <c r="N114" s="47"/>
      <c r="O114" s="47"/>
      <c r="P114" s="47"/>
      <c r="Q114" s="47"/>
      <c r="R114" s="47"/>
      <c r="S114" s="47"/>
      <c r="T114" s="47"/>
      <c r="U114" s="47" t="s">
        <v>405</v>
      </c>
      <c r="V114" s="28"/>
      <c r="W114" s="28"/>
      <c r="X114" s="28"/>
      <c r="Y114" s="28"/>
      <c r="Z114" s="28"/>
    </row>
    <row r="115" spans="1:26" ht="60" x14ac:dyDescent="0.2">
      <c r="A115" s="43">
        <v>81</v>
      </c>
      <c r="B115" s="44" t="s">
        <v>406</v>
      </c>
      <c r="C115" s="45">
        <v>0.77</v>
      </c>
      <c r="D115" s="46">
        <v>15.4</v>
      </c>
      <c r="E115" s="47" t="s">
        <v>248</v>
      </c>
      <c r="F115" s="46"/>
      <c r="G115" s="46">
        <v>12</v>
      </c>
      <c r="H115" s="46" t="s">
        <v>407</v>
      </c>
      <c r="I115" s="46"/>
      <c r="J115" s="46">
        <v>32</v>
      </c>
      <c r="K115" s="47" t="s">
        <v>408</v>
      </c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28"/>
      <c r="W115" s="28"/>
      <c r="X115" s="28"/>
      <c r="Y115" s="28"/>
      <c r="Z115" s="28"/>
    </row>
    <row r="116" spans="1:26" ht="60" x14ac:dyDescent="0.2">
      <c r="A116" s="43">
        <v>82</v>
      </c>
      <c r="B116" s="44" t="s">
        <v>409</v>
      </c>
      <c r="C116" s="45">
        <v>1</v>
      </c>
      <c r="D116" s="46">
        <v>364.58</v>
      </c>
      <c r="E116" s="47" t="s">
        <v>410</v>
      </c>
      <c r="F116" s="46"/>
      <c r="G116" s="46">
        <v>365</v>
      </c>
      <c r="H116" s="46" t="s">
        <v>411</v>
      </c>
      <c r="I116" s="46"/>
      <c r="J116" s="46">
        <v>2363</v>
      </c>
      <c r="K116" s="47" t="s">
        <v>412</v>
      </c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28"/>
      <c r="W116" s="28"/>
      <c r="X116" s="28"/>
      <c r="Y116" s="28"/>
      <c r="Z116" s="28"/>
    </row>
    <row r="117" spans="1:26" ht="60" x14ac:dyDescent="0.2">
      <c r="A117" s="43">
        <v>83</v>
      </c>
      <c r="B117" s="44" t="s">
        <v>413</v>
      </c>
      <c r="C117" s="45" t="s">
        <v>414</v>
      </c>
      <c r="D117" s="46">
        <v>1117.6600000000001</v>
      </c>
      <c r="E117" s="47" t="s">
        <v>415</v>
      </c>
      <c r="F117" s="46" t="s">
        <v>416</v>
      </c>
      <c r="G117" s="46">
        <v>3</v>
      </c>
      <c r="H117" s="46" t="s">
        <v>54</v>
      </c>
      <c r="I117" s="46">
        <v>2</v>
      </c>
      <c r="J117" s="46">
        <v>21</v>
      </c>
      <c r="K117" s="47" t="s">
        <v>417</v>
      </c>
      <c r="L117" s="47"/>
      <c r="M117" s="47"/>
      <c r="N117" s="47"/>
      <c r="O117" s="47"/>
      <c r="P117" s="47"/>
      <c r="Q117" s="47"/>
      <c r="R117" s="47"/>
      <c r="S117" s="47"/>
      <c r="T117" s="47"/>
      <c r="U117" s="47" t="s">
        <v>418</v>
      </c>
      <c r="V117" s="28"/>
      <c r="W117" s="28"/>
      <c r="X117" s="28"/>
      <c r="Y117" s="28"/>
      <c r="Z117" s="28"/>
    </row>
    <row r="118" spans="1:26" ht="36" x14ac:dyDescent="0.2">
      <c r="A118" s="43">
        <v>84</v>
      </c>
      <c r="B118" s="44" t="s">
        <v>419</v>
      </c>
      <c r="C118" s="45">
        <v>2.5000000000000001E-2</v>
      </c>
      <c r="D118" s="46">
        <v>592</v>
      </c>
      <c r="E118" s="47" t="s">
        <v>420</v>
      </c>
      <c r="F118" s="46"/>
      <c r="G118" s="46">
        <v>15</v>
      </c>
      <c r="H118" s="46" t="s">
        <v>421</v>
      </c>
      <c r="I118" s="46"/>
      <c r="J118" s="46">
        <v>74</v>
      </c>
      <c r="K118" s="47" t="s">
        <v>422</v>
      </c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28"/>
      <c r="W118" s="28"/>
      <c r="X118" s="28"/>
      <c r="Y118" s="28"/>
      <c r="Z118" s="28"/>
    </row>
    <row r="119" spans="1:26" ht="72" x14ac:dyDescent="0.2">
      <c r="A119" s="43">
        <v>85</v>
      </c>
      <c r="B119" s="44" t="s">
        <v>150</v>
      </c>
      <c r="C119" s="45" t="s">
        <v>423</v>
      </c>
      <c r="D119" s="46">
        <v>2554.9299999999998</v>
      </c>
      <c r="E119" s="47" t="s">
        <v>152</v>
      </c>
      <c r="F119" s="46" t="s">
        <v>153</v>
      </c>
      <c r="G119" s="46">
        <v>12</v>
      </c>
      <c r="H119" s="46">
        <v>1</v>
      </c>
      <c r="I119" s="46" t="s">
        <v>424</v>
      </c>
      <c r="J119" s="46">
        <v>74</v>
      </c>
      <c r="K119" s="47" t="s">
        <v>424</v>
      </c>
      <c r="L119" s="47"/>
      <c r="M119" s="47"/>
      <c r="N119" s="47"/>
      <c r="O119" s="47"/>
      <c r="P119" s="47"/>
      <c r="Q119" s="47"/>
      <c r="R119" s="47"/>
      <c r="S119" s="47"/>
      <c r="T119" s="47"/>
      <c r="U119" s="47" t="s">
        <v>425</v>
      </c>
      <c r="V119" s="28"/>
      <c r="W119" s="28"/>
      <c r="X119" s="28"/>
      <c r="Y119" s="28"/>
      <c r="Z119" s="28"/>
    </row>
    <row r="120" spans="1:26" ht="48" x14ac:dyDescent="0.2">
      <c r="A120" s="43">
        <v>86</v>
      </c>
      <c r="B120" s="44" t="s">
        <v>158</v>
      </c>
      <c r="C120" s="45" t="s">
        <v>426</v>
      </c>
      <c r="D120" s="46">
        <v>117</v>
      </c>
      <c r="E120" s="47" t="s">
        <v>160</v>
      </c>
      <c r="F120" s="46"/>
      <c r="G120" s="46">
        <v>61</v>
      </c>
      <c r="H120" s="46" t="s">
        <v>427</v>
      </c>
      <c r="I120" s="46"/>
      <c r="J120" s="46">
        <v>182</v>
      </c>
      <c r="K120" s="47" t="s">
        <v>428</v>
      </c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28"/>
      <c r="W120" s="28"/>
      <c r="X120" s="28"/>
      <c r="Y120" s="28"/>
      <c r="Z120" s="28"/>
    </row>
    <row r="121" spans="1:26" ht="17.850000000000001" customHeight="1" x14ac:dyDescent="0.2">
      <c r="A121" s="63" t="s">
        <v>429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28"/>
      <c r="W121" s="28"/>
      <c r="X121" s="28"/>
      <c r="Y121" s="28"/>
      <c r="Z121" s="28"/>
    </row>
    <row r="122" spans="1:26" ht="60" x14ac:dyDescent="0.2">
      <c r="A122" s="43">
        <v>87</v>
      </c>
      <c r="B122" s="44" t="s">
        <v>430</v>
      </c>
      <c r="C122" s="45">
        <v>7</v>
      </c>
      <c r="D122" s="46">
        <v>1.71</v>
      </c>
      <c r="E122" s="47" t="s">
        <v>431</v>
      </c>
      <c r="F122" s="46"/>
      <c r="G122" s="46">
        <v>12</v>
      </c>
      <c r="H122" s="46">
        <v>12</v>
      </c>
      <c r="I122" s="46"/>
      <c r="J122" s="46">
        <v>169</v>
      </c>
      <c r="K122" s="47">
        <v>169</v>
      </c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28"/>
      <c r="W122" s="28"/>
      <c r="X122" s="28"/>
      <c r="Y122" s="28"/>
      <c r="Z122" s="28"/>
    </row>
    <row r="123" spans="1:26" ht="60" x14ac:dyDescent="0.2">
      <c r="A123" s="43">
        <v>88</v>
      </c>
      <c r="B123" s="44" t="s">
        <v>432</v>
      </c>
      <c r="C123" s="45">
        <v>14</v>
      </c>
      <c r="D123" s="46">
        <v>1.43</v>
      </c>
      <c r="E123" s="47" t="s">
        <v>433</v>
      </c>
      <c r="F123" s="46"/>
      <c r="G123" s="46">
        <v>20</v>
      </c>
      <c r="H123" s="46">
        <v>20</v>
      </c>
      <c r="I123" s="46"/>
      <c r="J123" s="46">
        <v>282</v>
      </c>
      <c r="K123" s="47">
        <v>282</v>
      </c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28"/>
      <c r="W123" s="28"/>
      <c r="X123" s="28"/>
      <c r="Y123" s="28"/>
      <c r="Z123" s="28"/>
    </row>
    <row r="124" spans="1:26" ht="96" x14ac:dyDescent="0.2">
      <c r="A124" s="43">
        <v>89</v>
      </c>
      <c r="B124" s="44" t="s">
        <v>434</v>
      </c>
      <c r="C124" s="45">
        <v>3</v>
      </c>
      <c r="D124" s="46">
        <v>9.81</v>
      </c>
      <c r="E124" s="47" t="s">
        <v>435</v>
      </c>
      <c r="F124" s="46">
        <v>1.63</v>
      </c>
      <c r="G124" s="46">
        <v>29</v>
      </c>
      <c r="H124" s="46" t="s">
        <v>436</v>
      </c>
      <c r="I124" s="46">
        <v>5</v>
      </c>
      <c r="J124" s="46">
        <v>290</v>
      </c>
      <c r="K124" s="47" t="s">
        <v>437</v>
      </c>
      <c r="L124" s="47"/>
      <c r="M124" s="47"/>
      <c r="N124" s="47"/>
      <c r="O124" s="47"/>
      <c r="P124" s="47"/>
      <c r="Q124" s="47"/>
      <c r="R124" s="47"/>
      <c r="S124" s="47"/>
      <c r="T124" s="47"/>
      <c r="U124" s="47">
        <v>17</v>
      </c>
      <c r="V124" s="28"/>
      <c r="W124" s="28"/>
      <c r="X124" s="28"/>
      <c r="Y124" s="28"/>
      <c r="Z124" s="28"/>
    </row>
    <row r="125" spans="1:26" ht="48" x14ac:dyDescent="0.2">
      <c r="A125" s="43">
        <v>90</v>
      </c>
      <c r="B125" s="44" t="s">
        <v>438</v>
      </c>
      <c r="C125" s="45" t="s">
        <v>439</v>
      </c>
      <c r="D125" s="46">
        <v>74.510000000000005</v>
      </c>
      <c r="E125" s="47">
        <v>74.510000000000005</v>
      </c>
      <c r="F125" s="46"/>
      <c r="G125" s="46">
        <v>34</v>
      </c>
      <c r="H125" s="46">
        <v>34</v>
      </c>
      <c r="I125" s="46"/>
      <c r="J125" s="46">
        <v>435</v>
      </c>
      <c r="K125" s="47">
        <v>435</v>
      </c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28"/>
      <c r="W125" s="28"/>
      <c r="X125" s="28"/>
      <c r="Y125" s="28"/>
      <c r="Z125" s="28"/>
    </row>
    <row r="126" spans="1:26" ht="60" x14ac:dyDescent="0.2">
      <c r="A126" s="43">
        <v>91</v>
      </c>
      <c r="B126" s="44" t="s">
        <v>440</v>
      </c>
      <c r="C126" s="45" t="s">
        <v>441</v>
      </c>
      <c r="D126" s="46">
        <v>50.16</v>
      </c>
      <c r="E126" s="47">
        <v>50.16</v>
      </c>
      <c r="F126" s="46"/>
      <c r="G126" s="46">
        <v>3</v>
      </c>
      <c r="H126" s="46">
        <v>3</v>
      </c>
      <c r="I126" s="46"/>
      <c r="J126" s="46">
        <v>41</v>
      </c>
      <c r="K126" s="47">
        <v>41</v>
      </c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28"/>
      <c r="W126" s="28"/>
      <c r="X126" s="28"/>
      <c r="Y126" s="28"/>
      <c r="Z126" s="28"/>
    </row>
    <row r="127" spans="1:26" ht="72" x14ac:dyDescent="0.2">
      <c r="A127" s="43">
        <v>92</v>
      </c>
      <c r="B127" s="44" t="s">
        <v>442</v>
      </c>
      <c r="C127" s="45">
        <v>4</v>
      </c>
      <c r="D127" s="46">
        <v>23.74</v>
      </c>
      <c r="E127" s="47" t="s">
        <v>443</v>
      </c>
      <c r="F127" s="46">
        <v>1.71</v>
      </c>
      <c r="G127" s="46">
        <v>95</v>
      </c>
      <c r="H127" s="46" t="s">
        <v>444</v>
      </c>
      <c r="I127" s="46">
        <v>7</v>
      </c>
      <c r="J127" s="46">
        <v>1023</v>
      </c>
      <c r="K127" s="47" t="s">
        <v>445</v>
      </c>
      <c r="L127" s="47"/>
      <c r="M127" s="47"/>
      <c r="N127" s="47"/>
      <c r="O127" s="47"/>
      <c r="P127" s="47"/>
      <c r="Q127" s="47"/>
      <c r="R127" s="47"/>
      <c r="S127" s="47"/>
      <c r="T127" s="47"/>
      <c r="U127" s="47">
        <v>28</v>
      </c>
      <c r="V127" s="28"/>
      <c r="W127" s="28"/>
      <c r="X127" s="28"/>
      <c r="Y127" s="28"/>
      <c r="Z127" s="28"/>
    </row>
    <row r="128" spans="1:26" ht="60" x14ac:dyDescent="0.2">
      <c r="A128" s="43">
        <v>93</v>
      </c>
      <c r="B128" s="44" t="s">
        <v>446</v>
      </c>
      <c r="C128" s="45" t="s">
        <v>447</v>
      </c>
      <c r="D128" s="46">
        <v>17.54</v>
      </c>
      <c r="E128" s="47">
        <v>4.99</v>
      </c>
      <c r="F128" s="46" t="s">
        <v>448</v>
      </c>
      <c r="G128" s="46">
        <v>26</v>
      </c>
      <c r="H128" s="46">
        <v>8</v>
      </c>
      <c r="I128" s="46" t="s">
        <v>449</v>
      </c>
      <c r="J128" s="46">
        <v>242</v>
      </c>
      <c r="K128" s="47">
        <v>108</v>
      </c>
      <c r="L128" s="47"/>
      <c r="M128" s="47"/>
      <c r="N128" s="47"/>
      <c r="O128" s="47"/>
      <c r="P128" s="47"/>
      <c r="Q128" s="47"/>
      <c r="R128" s="47"/>
      <c r="S128" s="47"/>
      <c r="T128" s="47"/>
      <c r="U128" s="47" t="s">
        <v>450</v>
      </c>
      <c r="V128" s="28"/>
      <c r="W128" s="28"/>
      <c r="X128" s="28"/>
      <c r="Y128" s="28"/>
      <c r="Z128" s="28"/>
    </row>
    <row r="129" spans="1:26" ht="60" x14ac:dyDescent="0.2">
      <c r="A129" s="43">
        <v>94</v>
      </c>
      <c r="B129" s="44" t="s">
        <v>451</v>
      </c>
      <c r="C129" s="45">
        <v>1</v>
      </c>
      <c r="D129" s="46">
        <v>188.48</v>
      </c>
      <c r="E129" s="47" t="s">
        <v>452</v>
      </c>
      <c r="F129" s="46">
        <v>85.41</v>
      </c>
      <c r="G129" s="46">
        <v>188</v>
      </c>
      <c r="H129" s="46" t="s">
        <v>453</v>
      </c>
      <c r="I129" s="46">
        <v>85</v>
      </c>
      <c r="J129" s="46">
        <v>1379</v>
      </c>
      <c r="K129" s="47" t="s">
        <v>454</v>
      </c>
      <c r="L129" s="47"/>
      <c r="M129" s="47"/>
      <c r="N129" s="47"/>
      <c r="O129" s="47"/>
      <c r="P129" s="47"/>
      <c r="Q129" s="47"/>
      <c r="R129" s="47"/>
      <c r="S129" s="47"/>
      <c r="T129" s="47"/>
      <c r="U129" s="47">
        <v>310</v>
      </c>
      <c r="V129" s="28"/>
      <c r="W129" s="28"/>
      <c r="X129" s="28"/>
      <c r="Y129" s="28"/>
      <c r="Z129" s="28"/>
    </row>
    <row r="130" spans="1:26" ht="72" x14ac:dyDescent="0.2">
      <c r="A130" s="43">
        <v>95</v>
      </c>
      <c r="B130" s="44" t="s">
        <v>455</v>
      </c>
      <c r="C130" s="45" t="s">
        <v>447</v>
      </c>
      <c r="D130" s="46">
        <v>7.79</v>
      </c>
      <c r="E130" s="47">
        <v>1.46</v>
      </c>
      <c r="F130" s="46" t="s">
        <v>456</v>
      </c>
      <c r="G130" s="46">
        <v>12</v>
      </c>
      <c r="H130" s="46">
        <v>2</v>
      </c>
      <c r="I130" s="46" t="s">
        <v>457</v>
      </c>
      <c r="J130" s="46">
        <v>98</v>
      </c>
      <c r="K130" s="47">
        <v>32</v>
      </c>
      <c r="L130" s="47"/>
      <c r="M130" s="47"/>
      <c r="N130" s="47"/>
      <c r="O130" s="47"/>
      <c r="P130" s="47"/>
      <c r="Q130" s="47"/>
      <c r="R130" s="47"/>
      <c r="S130" s="47"/>
      <c r="T130" s="47"/>
      <c r="U130" s="47" t="s">
        <v>458</v>
      </c>
      <c r="V130" s="28"/>
      <c r="W130" s="28"/>
      <c r="X130" s="28"/>
      <c r="Y130" s="28"/>
      <c r="Z130" s="28"/>
    </row>
    <row r="131" spans="1:26" ht="72" x14ac:dyDescent="0.2">
      <c r="A131" s="48">
        <v>96</v>
      </c>
      <c r="B131" s="49" t="s">
        <v>459</v>
      </c>
      <c r="C131" s="50">
        <v>1</v>
      </c>
      <c r="D131" s="51">
        <v>2332.4</v>
      </c>
      <c r="E131" s="52">
        <v>170.24</v>
      </c>
      <c r="F131" s="51" t="s">
        <v>460</v>
      </c>
      <c r="G131" s="51">
        <v>2332</v>
      </c>
      <c r="H131" s="51">
        <v>170</v>
      </c>
      <c r="I131" s="51" t="s">
        <v>461</v>
      </c>
      <c r="J131" s="51">
        <v>12935</v>
      </c>
      <c r="K131" s="52">
        <v>2445</v>
      </c>
      <c r="L131" s="52"/>
      <c r="M131" s="52"/>
      <c r="N131" s="52"/>
      <c r="O131" s="52"/>
      <c r="P131" s="52"/>
      <c r="Q131" s="52"/>
      <c r="R131" s="52"/>
      <c r="S131" s="52"/>
      <c r="T131" s="52"/>
      <c r="U131" s="52" t="s">
        <v>462</v>
      </c>
      <c r="V131" s="28"/>
      <c r="W131" s="28"/>
      <c r="X131" s="28"/>
      <c r="Y131" s="28"/>
      <c r="Z131" s="28"/>
    </row>
    <row r="132" spans="1:26" ht="36" x14ac:dyDescent="0.2">
      <c r="A132" s="59" t="s">
        <v>463</v>
      </c>
      <c r="B132" s="60"/>
      <c r="C132" s="60"/>
      <c r="D132" s="60"/>
      <c r="E132" s="60"/>
      <c r="F132" s="60"/>
      <c r="G132" s="46">
        <v>54981</v>
      </c>
      <c r="H132" s="46" t="s">
        <v>464</v>
      </c>
      <c r="I132" s="46" t="s">
        <v>465</v>
      </c>
      <c r="J132" s="46">
        <v>285032</v>
      </c>
      <c r="K132" s="47" t="s">
        <v>466</v>
      </c>
      <c r="L132" s="47"/>
      <c r="M132" s="47"/>
      <c r="N132" s="47"/>
      <c r="O132" s="47"/>
      <c r="P132" s="47"/>
      <c r="Q132" s="47"/>
      <c r="R132" s="47"/>
      <c r="S132" s="47"/>
      <c r="T132" s="47"/>
      <c r="U132" s="47" t="s">
        <v>467</v>
      </c>
      <c r="V132" s="28"/>
      <c r="W132" s="28"/>
      <c r="X132" s="28"/>
      <c r="Y132" s="28"/>
      <c r="Z132" s="28"/>
    </row>
    <row r="133" spans="1:26" x14ac:dyDescent="0.2">
      <c r="A133" s="59" t="s">
        <v>468</v>
      </c>
      <c r="B133" s="60"/>
      <c r="C133" s="60"/>
      <c r="D133" s="60"/>
      <c r="E133" s="60"/>
      <c r="F133" s="60"/>
      <c r="G133" s="46"/>
      <c r="H133" s="46"/>
      <c r="I133" s="46"/>
      <c r="J133" s="46">
        <v>285072</v>
      </c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28"/>
      <c r="W133" s="28"/>
      <c r="X133" s="28"/>
      <c r="Y133" s="28"/>
      <c r="Z133" s="28"/>
    </row>
    <row r="134" spans="1:26" x14ac:dyDescent="0.2">
      <c r="A134" s="59" t="s">
        <v>469</v>
      </c>
      <c r="B134" s="60"/>
      <c r="C134" s="60"/>
      <c r="D134" s="60"/>
      <c r="E134" s="60"/>
      <c r="F134" s="60"/>
      <c r="G134" s="46"/>
      <c r="H134" s="46"/>
      <c r="I134" s="46"/>
      <c r="J134" s="46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28"/>
      <c r="W134" s="28"/>
      <c r="X134" s="28"/>
      <c r="Y134" s="28"/>
      <c r="Z134" s="28"/>
    </row>
    <row r="135" spans="1:26" ht="36" x14ac:dyDescent="0.2">
      <c r="A135" s="59" t="s">
        <v>470</v>
      </c>
      <c r="B135" s="60"/>
      <c r="C135" s="60"/>
      <c r="D135" s="60"/>
      <c r="E135" s="60"/>
      <c r="F135" s="60"/>
      <c r="G135" s="46"/>
      <c r="H135" s="46"/>
      <c r="I135" s="46"/>
      <c r="J135" s="46">
        <v>40</v>
      </c>
      <c r="K135" s="47" t="s">
        <v>471</v>
      </c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28"/>
      <c r="W135" s="28"/>
      <c r="X135" s="28"/>
      <c r="Y135" s="28"/>
      <c r="Z135" s="28"/>
    </row>
    <row r="136" spans="1:26" x14ac:dyDescent="0.2">
      <c r="A136" s="59" t="s">
        <v>472</v>
      </c>
      <c r="B136" s="60"/>
      <c r="C136" s="60"/>
      <c r="D136" s="60"/>
      <c r="E136" s="60"/>
      <c r="F136" s="60"/>
      <c r="G136" s="46"/>
      <c r="H136" s="46"/>
      <c r="I136" s="46"/>
      <c r="J136" s="46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28"/>
      <c r="W136" s="28"/>
      <c r="X136" s="28"/>
      <c r="Y136" s="28"/>
      <c r="Z136" s="28"/>
    </row>
    <row r="137" spans="1:26" x14ac:dyDescent="0.2">
      <c r="A137" s="59" t="s">
        <v>473</v>
      </c>
      <c r="B137" s="60"/>
      <c r="C137" s="60"/>
      <c r="D137" s="60"/>
      <c r="E137" s="60"/>
      <c r="F137" s="60"/>
      <c r="G137" s="46">
        <v>3700</v>
      </c>
      <c r="H137" s="46"/>
      <c r="I137" s="46"/>
      <c r="J137" s="46">
        <v>53095</v>
      </c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28"/>
      <c r="W137" s="28"/>
      <c r="X137" s="28"/>
      <c r="Y137" s="28"/>
      <c r="Z137" s="28"/>
    </row>
    <row r="138" spans="1:26" x14ac:dyDescent="0.2">
      <c r="A138" s="59" t="s">
        <v>474</v>
      </c>
      <c r="B138" s="60"/>
      <c r="C138" s="60"/>
      <c r="D138" s="60"/>
      <c r="E138" s="60"/>
      <c r="F138" s="60"/>
      <c r="G138" s="46">
        <v>43136</v>
      </c>
      <c r="H138" s="46"/>
      <c r="I138" s="46"/>
      <c r="J138" s="46">
        <v>192384</v>
      </c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28"/>
      <c r="W138" s="28"/>
      <c r="X138" s="28"/>
      <c r="Y138" s="28"/>
      <c r="Z138" s="28"/>
    </row>
    <row r="139" spans="1:26" x14ac:dyDescent="0.2">
      <c r="A139" s="59" t="s">
        <v>475</v>
      </c>
      <c r="B139" s="60"/>
      <c r="C139" s="60"/>
      <c r="D139" s="60"/>
      <c r="E139" s="60"/>
      <c r="F139" s="60"/>
      <c r="G139" s="46">
        <v>8737</v>
      </c>
      <c r="H139" s="46"/>
      <c r="I139" s="46"/>
      <c r="J139" s="46">
        <v>48111</v>
      </c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28"/>
      <c r="W139" s="28"/>
      <c r="X139" s="28"/>
      <c r="Y139" s="28"/>
      <c r="Z139" s="28"/>
    </row>
    <row r="140" spans="1:26" x14ac:dyDescent="0.2">
      <c r="A140" s="57" t="s">
        <v>476</v>
      </c>
      <c r="B140" s="58"/>
      <c r="C140" s="58"/>
      <c r="D140" s="58"/>
      <c r="E140" s="58"/>
      <c r="F140" s="58"/>
      <c r="G140" s="53">
        <v>4148</v>
      </c>
      <c r="H140" s="53"/>
      <c r="I140" s="53"/>
      <c r="J140" s="53">
        <v>50636</v>
      </c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28"/>
      <c r="W140" s="28"/>
      <c r="X140" s="28"/>
      <c r="Y140" s="28"/>
      <c r="Z140" s="28"/>
    </row>
    <row r="141" spans="1:26" x14ac:dyDescent="0.2">
      <c r="A141" s="57" t="s">
        <v>477</v>
      </c>
      <c r="B141" s="58"/>
      <c r="C141" s="58"/>
      <c r="D141" s="58"/>
      <c r="E141" s="58"/>
      <c r="F141" s="58"/>
      <c r="G141" s="53">
        <v>2674</v>
      </c>
      <c r="H141" s="53"/>
      <c r="I141" s="53"/>
      <c r="J141" s="53">
        <v>30726</v>
      </c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28"/>
      <c r="W141" s="28"/>
      <c r="X141" s="28"/>
      <c r="Y141" s="28"/>
      <c r="Z141" s="28"/>
    </row>
    <row r="142" spans="1:26" x14ac:dyDescent="0.2">
      <c r="A142" s="57" t="s">
        <v>478</v>
      </c>
      <c r="B142" s="58"/>
      <c r="C142" s="58"/>
      <c r="D142" s="58"/>
      <c r="E142" s="58"/>
      <c r="F142" s="58"/>
      <c r="G142" s="53"/>
      <c r="H142" s="53"/>
      <c r="I142" s="53"/>
      <c r="J142" s="53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28"/>
      <c r="W142" s="28"/>
      <c r="X142" s="28"/>
      <c r="Y142" s="28"/>
      <c r="Z142" s="28"/>
    </row>
    <row r="143" spans="1:26" x14ac:dyDescent="0.2">
      <c r="A143" s="59" t="s">
        <v>479</v>
      </c>
      <c r="B143" s="60"/>
      <c r="C143" s="60"/>
      <c r="D143" s="60"/>
      <c r="E143" s="60"/>
      <c r="F143" s="60"/>
      <c r="G143" s="46">
        <v>61367</v>
      </c>
      <c r="H143" s="46"/>
      <c r="I143" s="46"/>
      <c r="J143" s="46">
        <v>361566</v>
      </c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28"/>
      <c r="W143" s="28"/>
      <c r="X143" s="28"/>
      <c r="Y143" s="28"/>
      <c r="Z143" s="28"/>
    </row>
    <row r="144" spans="1:26" x14ac:dyDescent="0.2">
      <c r="A144" s="59" t="s">
        <v>480</v>
      </c>
      <c r="B144" s="60"/>
      <c r="C144" s="60"/>
      <c r="D144" s="60"/>
      <c r="E144" s="60"/>
      <c r="F144" s="60"/>
      <c r="G144" s="46">
        <v>436</v>
      </c>
      <c r="H144" s="46"/>
      <c r="I144" s="46"/>
      <c r="J144" s="46">
        <v>4868</v>
      </c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28"/>
      <c r="W144" s="28"/>
      <c r="X144" s="28"/>
      <c r="Y144" s="28"/>
      <c r="Z144" s="28"/>
    </row>
    <row r="145" spans="1:26" x14ac:dyDescent="0.2">
      <c r="A145" s="59" t="s">
        <v>481</v>
      </c>
      <c r="B145" s="60"/>
      <c r="C145" s="60"/>
      <c r="D145" s="60"/>
      <c r="E145" s="60"/>
      <c r="F145" s="60"/>
      <c r="G145" s="46">
        <v>61803</v>
      </c>
      <c r="H145" s="46"/>
      <c r="I145" s="46"/>
      <c r="J145" s="46">
        <v>366434</v>
      </c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28"/>
      <c r="W145" s="28"/>
      <c r="X145" s="28"/>
      <c r="Y145" s="28"/>
      <c r="Z145" s="28"/>
    </row>
    <row r="146" spans="1:26" x14ac:dyDescent="0.2">
      <c r="A146" s="61" t="s">
        <v>482</v>
      </c>
      <c r="B146" s="62"/>
      <c r="C146" s="62"/>
      <c r="D146" s="62"/>
      <c r="E146" s="62"/>
      <c r="F146" s="62"/>
      <c r="G146" s="55">
        <v>61803</v>
      </c>
      <c r="H146" s="55"/>
      <c r="I146" s="55"/>
      <c r="J146" s="55">
        <v>366434</v>
      </c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28"/>
      <c r="W146" s="28"/>
      <c r="X146" s="28"/>
      <c r="Y146" s="28"/>
      <c r="Z146" s="28"/>
    </row>
    <row r="147" spans="1:26" ht="36" x14ac:dyDescent="0.2">
      <c r="A147" s="59" t="s">
        <v>483</v>
      </c>
      <c r="B147" s="60"/>
      <c r="C147" s="60"/>
      <c r="D147" s="60"/>
      <c r="E147" s="60"/>
      <c r="F147" s="60"/>
      <c r="G147" s="46">
        <v>54981</v>
      </c>
      <c r="H147" s="46" t="s">
        <v>464</v>
      </c>
      <c r="I147" s="46" t="s">
        <v>465</v>
      </c>
      <c r="J147" s="46">
        <v>285032</v>
      </c>
      <c r="K147" s="47" t="s">
        <v>466</v>
      </c>
      <c r="L147" s="47"/>
      <c r="M147" s="47"/>
      <c r="N147" s="47"/>
      <c r="O147" s="47"/>
      <c r="P147" s="47"/>
      <c r="Q147" s="47"/>
      <c r="R147" s="47"/>
      <c r="S147" s="47"/>
      <c r="T147" s="47"/>
      <c r="U147" s="47" t="s">
        <v>467</v>
      </c>
      <c r="V147" s="28"/>
      <c r="W147" s="28"/>
      <c r="X147" s="28"/>
      <c r="Y147" s="28"/>
      <c r="Z147" s="28"/>
    </row>
    <row r="148" spans="1:26" x14ac:dyDescent="0.2">
      <c r="A148" s="59" t="s">
        <v>484</v>
      </c>
      <c r="B148" s="60"/>
      <c r="C148" s="60"/>
      <c r="D148" s="60"/>
      <c r="E148" s="60"/>
      <c r="F148" s="60"/>
      <c r="G148" s="46"/>
      <c r="H148" s="46"/>
      <c r="I148" s="46"/>
      <c r="J148" s="46">
        <v>285072</v>
      </c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28"/>
      <c r="W148" s="28"/>
      <c r="X148" s="28"/>
      <c r="Y148" s="28"/>
      <c r="Z148" s="28"/>
    </row>
    <row r="149" spans="1:26" x14ac:dyDescent="0.2">
      <c r="A149" s="59" t="s">
        <v>469</v>
      </c>
      <c r="B149" s="60"/>
      <c r="C149" s="60"/>
      <c r="D149" s="60"/>
      <c r="E149" s="60"/>
      <c r="F149" s="60"/>
      <c r="G149" s="46"/>
      <c r="H149" s="46"/>
      <c r="I149" s="46"/>
      <c r="J149" s="46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28"/>
      <c r="W149" s="28"/>
      <c r="X149" s="28"/>
      <c r="Y149" s="28"/>
      <c r="Z149" s="28"/>
    </row>
    <row r="150" spans="1:26" ht="36" x14ac:dyDescent="0.2">
      <c r="A150" s="59" t="s">
        <v>470</v>
      </c>
      <c r="B150" s="60"/>
      <c r="C150" s="60"/>
      <c r="D150" s="60"/>
      <c r="E150" s="60"/>
      <c r="F150" s="60"/>
      <c r="G150" s="46"/>
      <c r="H150" s="46"/>
      <c r="I150" s="46"/>
      <c r="J150" s="46">
        <v>40</v>
      </c>
      <c r="K150" s="47" t="s">
        <v>471</v>
      </c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28"/>
      <c r="W150" s="28"/>
      <c r="X150" s="28"/>
      <c r="Y150" s="28"/>
      <c r="Z150" s="28"/>
    </row>
    <row r="151" spans="1:26" x14ac:dyDescent="0.2">
      <c r="A151" s="59" t="s">
        <v>472</v>
      </c>
      <c r="B151" s="60"/>
      <c r="C151" s="60"/>
      <c r="D151" s="60"/>
      <c r="E151" s="60"/>
      <c r="F151" s="60"/>
      <c r="G151" s="46"/>
      <c r="H151" s="46"/>
      <c r="I151" s="46"/>
      <c r="J151" s="46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28"/>
      <c r="W151" s="28"/>
      <c r="X151" s="28"/>
      <c r="Y151" s="28"/>
      <c r="Z151" s="28"/>
    </row>
    <row r="152" spans="1:26" x14ac:dyDescent="0.2">
      <c r="A152" s="59" t="s">
        <v>473</v>
      </c>
      <c r="B152" s="60"/>
      <c r="C152" s="60"/>
      <c r="D152" s="60"/>
      <c r="E152" s="60"/>
      <c r="F152" s="60"/>
      <c r="G152" s="46">
        <v>3700</v>
      </c>
      <c r="H152" s="46"/>
      <c r="I152" s="46"/>
      <c r="J152" s="46">
        <v>53095</v>
      </c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28"/>
      <c r="W152" s="28"/>
      <c r="X152" s="28"/>
      <c r="Y152" s="28"/>
      <c r="Z152" s="28"/>
    </row>
    <row r="153" spans="1:26" x14ac:dyDescent="0.2">
      <c r="A153" s="59" t="s">
        <v>474</v>
      </c>
      <c r="B153" s="60"/>
      <c r="C153" s="60"/>
      <c r="D153" s="60"/>
      <c r="E153" s="60"/>
      <c r="F153" s="60"/>
      <c r="G153" s="46">
        <v>43136</v>
      </c>
      <c r="H153" s="46"/>
      <c r="I153" s="46"/>
      <c r="J153" s="46">
        <v>192384</v>
      </c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28"/>
      <c r="W153" s="28"/>
      <c r="X153" s="28"/>
      <c r="Y153" s="28"/>
      <c r="Z153" s="28"/>
    </row>
    <row r="154" spans="1:26" x14ac:dyDescent="0.2">
      <c r="A154" s="59" t="s">
        <v>475</v>
      </c>
      <c r="B154" s="60"/>
      <c r="C154" s="60"/>
      <c r="D154" s="60"/>
      <c r="E154" s="60"/>
      <c r="F154" s="60"/>
      <c r="G154" s="46">
        <v>8737</v>
      </c>
      <c r="H154" s="46"/>
      <c r="I154" s="46"/>
      <c r="J154" s="46">
        <v>48111</v>
      </c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28"/>
      <c r="W154" s="28"/>
      <c r="X154" s="28"/>
      <c r="Y154" s="28"/>
      <c r="Z154" s="28"/>
    </row>
    <row r="155" spans="1:26" x14ac:dyDescent="0.2">
      <c r="A155" s="57" t="s">
        <v>476</v>
      </c>
      <c r="B155" s="58"/>
      <c r="C155" s="58"/>
      <c r="D155" s="58"/>
      <c r="E155" s="58"/>
      <c r="F155" s="58"/>
      <c r="G155" s="53">
        <v>4148</v>
      </c>
      <c r="H155" s="53"/>
      <c r="I155" s="53"/>
      <c r="J155" s="53">
        <v>50636</v>
      </c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28"/>
      <c r="W155" s="28"/>
      <c r="X155" s="28"/>
      <c r="Y155" s="28"/>
      <c r="Z155" s="28"/>
    </row>
    <row r="156" spans="1:26" x14ac:dyDescent="0.2">
      <c r="A156" s="57" t="s">
        <v>477</v>
      </c>
      <c r="B156" s="58"/>
      <c r="C156" s="58"/>
      <c r="D156" s="58"/>
      <c r="E156" s="58"/>
      <c r="F156" s="58"/>
      <c r="G156" s="53">
        <v>2674</v>
      </c>
      <c r="H156" s="53"/>
      <c r="I156" s="53"/>
      <c r="J156" s="53">
        <v>30726</v>
      </c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28"/>
      <c r="W156" s="28"/>
      <c r="X156" s="28"/>
      <c r="Y156" s="28"/>
      <c r="Z156" s="28"/>
    </row>
    <row r="157" spans="1:26" x14ac:dyDescent="0.2">
      <c r="A157" s="57" t="s">
        <v>485</v>
      </c>
      <c r="B157" s="58"/>
      <c r="C157" s="58"/>
      <c r="D157" s="58"/>
      <c r="E157" s="58"/>
      <c r="F157" s="58"/>
      <c r="G157" s="53"/>
      <c r="H157" s="53"/>
      <c r="I157" s="53"/>
      <c r="J157" s="53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28"/>
      <c r="W157" s="28"/>
      <c r="X157" s="28"/>
      <c r="Y157" s="28"/>
      <c r="Z157" s="28"/>
    </row>
    <row r="158" spans="1:26" x14ac:dyDescent="0.2">
      <c r="A158" s="59" t="s">
        <v>479</v>
      </c>
      <c r="B158" s="60"/>
      <c r="C158" s="60"/>
      <c r="D158" s="60"/>
      <c r="E158" s="60"/>
      <c r="F158" s="60"/>
      <c r="G158" s="46">
        <v>61367</v>
      </c>
      <c r="H158" s="46"/>
      <c r="I158" s="46"/>
      <c r="J158" s="46">
        <v>361566</v>
      </c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28"/>
      <c r="W158" s="28"/>
      <c r="X158" s="28"/>
      <c r="Y158" s="28"/>
      <c r="Z158" s="28"/>
    </row>
    <row r="159" spans="1:26" x14ac:dyDescent="0.2">
      <c r="A159" s="59" t="s">
        <v>480</v>
      </c>
      <c r="B159" s="60"/>
      <c r="C159" s="60"/>
      <c r="D159" s="60"/>
      <c r="E159" s="60"/>
      <c r="F159" s="60"/>
      <c r="G159" s="46">
        <v>436</v>
      </c>
      <c r="H159" s="46"/>
      <c r="I159" s="46"/>
      <c r="J159" s="46">
        <v>4868</v>
      </c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28"/>
      <c r="W159" s="28"/>
      <c r="X159" s="28"/>
      <c r="Y159" s="28"/>
      <c r="Z159" s="28"/>
    </row>
    <row r="160" spans="1:26" x14ac:dyDescent="0.2">
      <c r="A160" s="59" t="s">
        <v>481</v>
      </c>
      <c r="B160" s="60"/>
      <c r="C160" s="60"/>
      <c r="D160" s="60"/>
      <c r="E160" s="60"/>
      <c r="F160" s="60"/>
      <c r="G160" s="46">
        <v>61803</v>
      </c>
      <c r="H160" s="46"/>
      <c r="I160" s="46"/>
      <c r="J160" s="46">
        <v>366434</v>
      </c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28"/>
      <c r="W160" s="28"/>
      <c r="X160" s="28"/>
      <c r="Y160" s="28"/>
      <c r="Z160" s="28"/>
    </row>
    <row r="161" spans="1:26" x14ac:dyDescent="0.2">
      <c r="A161" s="57" t="s">
        <v>486</v>
      </c>
      <c r="B161" s="58"/>
      <c r="C161" s="58"/>
      <c r="D161" s="58"/>
      <c r="E161" s="58"/>
      <c r="F161" s="58"/>
      <c r="G161" s="53">
        <v>61803</v>
      </c>
      <c r="H161" s="53"/>
      <c r="I161" s="53"/>
      <c r="J161" s="53">
        <v>366434</v>
      </c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28"/>
      <c r="W161" s="28"/>
      <c r="X161" s="28"/>
      <c r="Y161" s="28"/>
      <c r="Z161" s="28"/>
    </row>
    <row r="162" spans="1:26" x14ac:dyDescent="0.2">
      <c r="A162" s="23"/>
      <c r="B162" s="24"/>
      <c r="C162" s="25"/>
      <c r="D162" s="26"/>
      <c r="E162" s="27"/>
      <c r="F162" s="26"/>
      <c r="G162" s="26"/>
      <c r="H162" s="26"/>
      <c r="I162" s="26"/>
      <c r="J162" s="26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8"/>
      <c r="W162" s="28"/>
      <c r="X162" s="28"/>
      <c r="Y162" s="28"/>
      <c r="Z162" s="28"/>
    </row>
    <row r="163" spans="1:26" x14ac:dyDescent="0.2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8"/>
      <c r="W163" s="28"/>
      <c r="X163" s="28"/>
      <c r="Y163" s="28"/>
      <c r="Z163" s="28"/>
    </row>
    <row r="164" spans="1:26" x14ac:dyDescent="0.2">
      <c r="A164" s="29"/>
      <c r="B164" s="33" t="s">
        <v>24</v>
      </c>
      <c r="C164" s="34"/>
      <c r="D164" s="35"/>
      <c r="E164" s="35"/>
      <c r="F164" s="34"/>
      <c r="G164" s="36">
        <f>IF(ISBLANK(X20),"",ROUND(Y20/X20,2)*100)</f>
        <v>112.00000000000001</v>
      </c>
      <c r="H164" s="4"/>
      <c r="I164" s="4"/>
      <c r="J164" s="36">
        <f>IF(ISBLANK(X21),"",ROUND(Y21/X21,2)*100)</f>
        <v>95</v>
      </c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28"/>
      <c r="W164" s="28"/>
      <c r="X164" s="28"/>
      <c r="Y164" s="28"/>
      <c r="Z164" s="28"/>
    </row>
    <row r="165" spans="1:26" x14ac:dyDescent="0.2">
      <c r="A165" s="29"/>
      <c r="B165" s="33" t="s">
        <v>25</v>
      </c>
      <c r="C165" s="34"/>
      <c r="D165" s="35"/>
      <c r="E165" s="35"/>
      <c r="F165" s="34"/>
      <c r="G165" s="19">
        <f>IF(ISBLANK(X20),"",ROUND(Z20/X20,2)*100)</f>
        <v>72</v>
      </c>
      <c r="H165" s="6"/>
      <c r="I165" s="6"/>
      <c r="J165" s="19">
        <f>IF(ISBLANK(X21),"",ROUND(Z21/X21,2)*100)</f>
        <v>57.999999999999993</v>
      </c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28"/>
      <c r="W165" s="28"/>
      <c r="X165" s="28"/>
      <c r="Y165" s="28"/>
      <c r="Z165" s="28"/>
    </row>
    <row r="166" spans="1:26" x14ac:dyDescent="0.2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28"/>
      <c r="W166" s="28"/>
      <c r="X166" s="28"/>
      <c r="Y166" s="28"/>
      <c r="Z166" s="28"/>
    </row>
    <row r="167" spans="1:26" x14ac:dyDescent="0.2">
      <c r="A167" s="37" t="s">
        <v>34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x14ac:dyDescent="0.2">
      <c r="A168" s="30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x14ac:dyDescent="0.2">
      <c r="A169" s="37" t="s">
        <v>35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x14ac:dyDescent="0.2">
      <c r="A170" s="2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6"/>
      <c r="W170" s="6"/>
      <c r="X170" s="6"/>
      <c r="Y170" s="6"/>
      <c r="Z170" s="6"/>
    </row>
    <row r="171" spans="1:26" x14ac:dyDescent="0.2">
      <c r="V171" s="30"/>
      <c r="W171" s="30"/>
      <c r="X171" s="30"/>
      <c r="Y171" s="30"/>
      <c r="Z171" s="30"/>
    </row>
  </sheetData>
  <mergeCells count="61">
    <mergeCell ref="G21:H21"/>
    <mergeCell ref="J21:K21"/>
    <mergeCell ref="J27:J28"/>
    <mergeCell ref="G26:I26"/>
    <mergeCell ref="G16:I16"/>
    <mergeCell ref="G20:H20"/>
    <mergeCell ref="J17:K17"/>
    <mergeCell ref="J20:K20"/>
    <mergeCell ref="G18:H18"/>
    <mergeCell ref="G19:H19"/>
    <mergeCell ref="J26:U26"/>
    <mergeCell ref="G27:G28"/>
    <mergeCell ref="J18:K18"/>
    <mergeCell ref="J19:K19"/>
    <mergeCell ref="G17:H17"/>
    <mergeCell ref="A26:A28"/>
    <mergeCell ref="B26:B28"/>
    <mergeCell ref="C26:C28"/>
    <mergeCell ref="D26:F26"/>
    <mergeCell ref="D27:D28"/>
    <mergeCell ref="A11:U11"/>
    <mergeCell ref="A12:U12"/>
    <mergeCell ref="A13:U13"/>
    <mergeCell ref="A14:U14"/>
    <mergeCell ref="J16:U16"/>
    <mergeCell ref="A30:U30"/>
    <mergeCell ref="A42:U42"/>
    <mergeCell ref="A56:U56"/>
    <mergeCell ref="A72:U72"/>
    <mergeCell ref="A97:U97"/>
    <mergeCell ref="A121:U121"/>
    <mergeCell ref="A132:F132"/>
    <mergeCell ref="A133:F133"/>
    <mergeCell ref="A134:F134"/>
    <mergeCell ref="A135:F135"/>
    <mergeCell ref="A136:F136"/>
    <mergeCell ref="A137:F137"/>
    <mergeCell ref="A138:F138"/>
    <mergeCell ref="A139:F139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48:F148"/>
    <mergeCell ref="A149:F149"/>
    <mergeCell ref="A150:F150"/>
    <mergeCell ref="A151:F151"/>
    <mergeCell ref="A152:F152"/>
    <mergeCell ref="A153:F153"/>
    <mergeCell ref="A154:F154"/>
    <mergeCell ref="A155:F155"/>
    <mergeCell ref="A161:F161"/>
    <mergeCell ref="A156:F156"/>
    <mergeCell ref="A157:F157"/>
    <mergeCell ref="A158:F158"/>
    <mergeCell ref="A159:F159"/>
    <mergeCell ref="A160:F160"/>
  </mergeCells>
  <phoneticPr fontId="2" type="noConversion"/>
  <pageMargins left="0.78740157480314965" right="0.39370078740157483" top="0.39370078740157483" bottom="0.39370078740157483" header="0.23622047244094491" footer="0.23622047244094491"/>
  <pageSetup paperSize="9" scale="85" fitToHeight="30000" orientation="landscape" r:id="rId1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Мои данные</vt:lpstr>
      <vt:lpstr>'Мои данные'!Print_Titles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comp2</dc:creator>
  <cp:lastModifiedBy>Залялютдинова Дина Галимьяновна</cp:lastModifiedBy>
  <cp:lastPrinted>2011-09-08T07:56:05Z</cp:lastPrinted>
  <dcterms:created xsi:type="dcterms:W3CDTF">2003-01-28T12:33:10Z</dcterms:created>
  <dcterms:modified xsi:type="dcterms:W3CDTF">2020-04-24T05:52:29Z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