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Profiles\APup\Desktop\Пупышев А.М\2020\ЗАКУПКИ\АП\ОТП\2. Закупка завершена\СМР Жигулевская, 83-а\Документация\ГПБ\Договор\"/>
    </mc:Choice>
  </mc:AlternateContent>
  <bookViews>
    <workbookView xWindow="0" yWindow="60" windowWidth="7500" windowHeight="4245" tabRatio="771"/>
  </bookViews>
  <sheets>
    <sheet name="Мои данные" sheetId="8" r:id="rId1"/>
  </sheets>
  <definedNames>
    <definedName name="_xlnm.Print_Titles" localSheetId="0">'Мои данные'!$28:$28</definedName>
  </definedNames>
  <calcPr calcId="152511"/>
</workbook>
</file>

<file path=xl/calcChain.xml><?xml version="1.0" encoding="utf-8"?>
<calcChain xmlns="http://schemas.openxmlformats.org/spreadsheetml/2006/main">
  <c r="J20" i="8" l="1"/>
  <c r="G20" i="8"/>
  <c r="J18" i="8"/>
  <c r="G18" i="8"/>
  <c r="J17" i="8"/>
  <c r="G17" i="8"/>
  <c r="J16" i="8"/>
  <c r="G16" i="8"/>
  <c r="J172" i="8"/>
  <c r="G172" i="8"/>
  <c r="J171" i="8"/>
  <c r="G171" i="8"/>
  <c r="J19" i="8"/>
  <c r="G19" i="8"/>
  <c r="A23" i="8"/>
</calcChain>
</file>

<file path=xl/comments1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  <author>Alex Sosedko</author>
  </authors>
  <commentList>
    <comment ref="A7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10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12" authorId="2" shapeId="0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7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7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V1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W1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X19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19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19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G2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2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V20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W20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X2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2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2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L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&lt;Наименование (текстовая часть) расценки&gt;
&lt;Ед. измерения по расценке&gt;
&lt;Формула расчета стоимости единицы&gt;</t>
        </r>
      </text>
    </comment>
    <comment ref="C2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
&lt;Формула расчета физ. объема&gt;
</t>
        </r>
      </text>
    </comment>
    <comment ref="D28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E28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8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</t>
        </r>
      </text>
    </comment>
    <comment ref="H2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
_____
&lt;ИТОГО МАТ на физобъем по позиции в базисных ценах&gt;
</t>
        </r>
      </text>
    </comment>
    <comment ref="I2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
</t>
        </r>
      </text>
    </comment>
    <comment ref="J2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ПЗ по позиции в текущих ценах&gt;
</t>
        </r>
      </text>
    </comment>
    <comment ref="K2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ОЗП по позиции в текущих ценах&gt;
_____
&lt;ИТОГО МАТ по позиции в текущих ценах&gt;
</t>
        </r>
      </text>
    </comment>
    <comment ref="U2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ЭММ по позиции в текущих ценах&gt;
_____
&lt;ИТОГО ЗПМ по позиции в текущих ценах&gt;
</t>
        </r>
      </text>
    </comment>
    <comment ref="A170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170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H170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(итоги)&gt;
_____
&lt;Материалы (итоги)&gt;</t>
        </r>
      </text>
    </comment>
    <comment ref="I170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(итоги)&gt;
_____
&lt;З/п машинистов (итоги)&gt;</t>
        </r>
      </text>
    </comment>
    <comment ref="J170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K170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в тек.ценах (итоги)&gt;
_____
&lt;Материалы в тек.ценах (итоги)&gt;</t>
        </r>
      </text>
    </comment>
    <comment ref="U170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в тек.ценах (итоги)&gt;
_____
&lt;З/п машинистов в тек.ценах (итоги)&gt;</t>
        </r>
      </text>
    </comment>
  </commentList>
</comments>
</file>

<file path=xl/sharedStrings.xml><?xml version="1.0" encoding="utf-8"?>
<sst xmlns="http://schemas.openxmlformats.org/spreadsheetml/2006/main" count="567" uniqueCount="461">
  <si>
    <t>Всего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</si>
  <si>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</si>
  <si>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</si>
  <si>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</si>
  <si>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</si>
  <si>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</si>
  <si>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</si>
  <si>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</si>
  <si>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</si>
  <si>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</si>
  <si>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</si>
  <si>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</si>
  <si>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</si>
  <si>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</si>
  <si>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</si>
  <si>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</si>
  <si>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</si>
  <si>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</si>
  <si>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(локальный сметный расчет)</t>
  </si>
  <si>
    <t>в т.ч. оборудование</t>
  </si>
  <si>
    <t>монтажных работ</t>
  </si>
  <si>
    <t>% НР</t>
  </si>
  <si>
    <t>% СП</t>
  </si>
  <si>
    <t>Стройка:Газопровод низкого давления от точки подключения до границы земельного участка по адресу: г.Челябинск, Металлургический район, пос.Першино, ул. Жигулевская, 83-а</t>
  </si>
  <si>
    <t>Объект:Газопровод низкого давления от точки подключения до границы земельного участка по адресу: г.Челябинск, Металлургический район, пос.Першино, ул. Жигулевская, 83-а</t>
  </si>
  <si>
    <t>ЛОКАЛЬНАЯ СМЕТА 1</t>
  </si>
  <si>
    <t>на Газопровод низкого давления от точки подключения до границы земельного участка по адресу: г.Челябинск, Металлургический район, пос.Першино, ул. Жигулевская, 83-а</t>
  </si>
  <si>
    <t>Основание:248.11.19 - ТП - ГСН</t>
  </si>
  <si>
    <t>Раздел 1. ЗЕМЛЯНЫЕ РАБОТЫ</t>
  </si>
  <si>
    <t>ТЕР01-02-057-01
Разработка грунта вручную в траншеях глубиной до 2 м без креплений с откосами, группа грунтов: 1
100 м3 грунта</t>
  </si>
  <si>
    <t>0,054
5,4 / 100</t>
  </si>
  <si>
    <t>ТЕР01-02-057-02
Разработка грунта вручную в траншеях глубиной до 2 м без креплений с откосами, группа грунтов: 2
100 м3 грунта</t>
  </si>
  <si>
    <t>2,14
214,0 / 100</t>
  </si>
  <si>
    <t>ТЕР01-01-009-13
Разработка грунта в траншеях экскаватором «обратная лопата» с ковшом вместимостью 0,5 (0,5-0,63) м3, в отвал группа грунтов: 1
1000 м3 грунта</t>
  </si>
  <si>
    <t>0,029
29 / 1000</t>
  </si>
  <si>
    <t>3050,67
_____
404,66</t>
  </si>
  <si>
    <t>88
_____
12</t>
  </si>
  <si>
    <t>551
_____
168</t>
  </si>
  <si>
    <t>ТЕР01-01-009-14
Разработка грунта в траншеях экскаватором «обратная лопата» с ковшом вместимостью 0,5 (0,5-0,63) м3, в отвал группа грунтов: 2
1000 м3 грунта</t>
  </si>
  <si>
    <t>1,1608
1160,8 / 1000</t>
  </si>
  <si>
    <t>3704,38
_____
491,37</t>
  </si>
  <si>
    <t>4300
_____
570</t>
  </si>
  <si>
    <t>26790
_____
8157</t>
  </si>
  <si>
    <t>ТЕР23-01-001-01
Устройство основания под трубопроводы: песчаного, h=0.1 м
10 м3 основания</t>
  </si>
  <si>
    <t>3,44
34,4 / 10</t>
  </si>
  <si>
    <t>105,37
_____
1287</t>
  </si>
  <si>
    <t>39,04
_____
4,26</t>
  </si>
  <si>
    <t>362
_____
4428</t>
  </si>
  <si>
    <t>134
_____
15</t>
  </si>
  <si>
    <t>5185
_____
13891</t>
  </si>
  <si>
    <t>650
_____
209</t>
  </si>
  <si>
    <t>ТЕР01-02-061-02
Засыпка вручную траншеи под дорогой, пазух котлована и ям, (присыпка газопровода песком вручную на h=0.2 м)- на выходе из земли песком, группа грунтов: 2
100 м3 грунта</t>
  </si>
  <si>
    <t>1,086
(103,1+5,5) / 100</t>
  </si>
  <si>
    <t>ТССЦ-408-0122
Песок природный для строительных работ средний
м3</t>
  </si>
  <si>
    <t>119,46
(103,1+5,5)*1,1</t>
  </si>
  <si>
    <t xml:space="preserve">
_____
117</t>
  </si>
  <si>
    <t xml:space="preserve">
_____
13977</t>
  </si>
  <si>
    <t xml:space="preserve">
_____
43851</t>
  </si>
  <si>
    <t>ТЕР01-01-033-04
Засыпка траншей и котлованов с перемещением грунта до 5 м бульдозерами мощностью: 79 кВт (108 л.с.), группа грунтов 1
1000 м3 грунта</t>
  </si>
  <si>
    <t>1,2662
1266,2 / 1000</t>
  </si>
  <si>
    <t>307,86
_____
57,16</t>
  </si>
  <si>
    <t>390
_____
72</t>
  </si>
  <si>
    <t>3266
_____
1035</t>
  </si>
  <si>
    <t>ТЕР01-02-005-01
Уплотнение грунта пневматическими трамбовками, группа грунтов: 1-2
100 м3 уплотненного грунта</t>
  </si>
  <si>
    <t>13,748
(1266,2+103,1+5,5) / 100</t>
  </si>
  <si>
    <t>199,9
_____
36,97</t>
  </si>
  <si>
    <t>2748
_____
508</t>
  </si>
  <si>
    <t>19519
_____
7268</t>
  </si>
  <si>
    <t>ТССЦпг-01-01-01-039
Погрузочные работы при автомобильных перевозках: грунта растительного слоя (земля, перегной)
1 т груза</t>
  </si>
  <si>
    <t>250,25
143*1,75</t>
  </si>
  <si>
    <t>ТЕР01-01-016-01
Работа на отвале, группа грунтов: 1
1000 м3 грунта</t>
  </si>
  <si>
    <t>0,143
143 / 1000</t>
  </si>
  <si>
    <t>29,48
_____
2,44</t>
  </si>
  <si>
    <t>294,13
_____
53,24</t>
  </si>
  <si>
    <t>4
_____
1</t>
  </si>
  <si>
    <t>42
_____
8</t>
  </si>
  <si>
    <t>60
_____
2</t>
  </si>
  <si>
    <t>351
_____
109</t>
  </si>
  <si>
    <t>ТССЦпг-03-21-01-005
Перевозка грузов автомобилями-самосвалами грузоподъемностью 10 т, работающих вне карьера, на расстояние: до 5 км I класс груза
1 т груза</t>
  </si>
  <si>
    <t>ТЕР01-02-066-02
Крепление инвентарными щитами стенок траншей шириной до 2 м в грунтах: устойчивых
100 м2 креплений</t>
  </si>
  <si>
    <t>0,236
23,6 / 100</t>
  </si>
  <si>
    <t>217,76
_____
104,28</t>
  </si>
  <si>
    <t>83,26
_____
4,74</t>
  </si>
  <si>
    <t>51
_____
25</t>
  </si>
  <si>
    <t>20
_____
1</t>
  </si>
  <si>
    <t>735
_____
188</t>
  </si>
  <si>
    <t>119
_____
16</t>
  </si>
  <si>
    <t>ТССЦ-203-0511
Щиты из досок толщиной 25 мм
м2</t>
  </si>
  <si>
    <t>0,5192
5,192*0,1</t>
  </si>
  <si>
    <t xml:space="preserve">
_____
66</t>
  </si>
  <si>
    <t xml:space="preserve">
_____
34</t>
  </si>
  <si>
    <t xml:space="preserve">
_____
205</t>
  </si>
  <si>
    <t>ТЕР27-09-012-01
Установка табличек
100 знаков</t>
  </si>
  <si>
    <t>0,07
7 / 100</t>
  </si>
  <si>
    <t>743,82
_____
489,12</t>
  </si>
  <si>
    <t>52
_____
34</t>
  </si>
  <si>
    <t>745
_____
253</t>
  </si>
  <si>
    <t>ТССЦ-101-4306
Знаки информационные
шт.</t>
  </si>
  <si>
    <t xml:space="preserve">
_____
99,9</t>
  </si>
  <si>
    <t xml:space="preserve">
_____
699</t>
  </si>
  <si>
    <t xml:space="preserve">
_____
2230</t>
  </si>
  <si>
    <t>Итого по разделу 1 ЗЕМЛЯНЫЕ РАБОТЫ</t>
  </si>
  <si>
    <t>Раздел 2. ПРОКЛАДКА ПЭ УЧАСТКОВ ГАЗОПРОВОДА</t>
  </si>
  <si>
    <t>Прокладка газопровода ПЭ110х10,0 мм в траншее</t>
  </si>
  <si>
    <t>ТЕР24-02-031-02
Укладка газопроводов из полиэтиленовых труб в траншею со стационарно установленного барабана, диаметр газопровода: 110 мм
100 м укладки</t>
  </si>
  <si>
    <t>3,413
341,3 / 100</t>
  </si>
  <si>
    <t>80,76
_____
20,75</t>
  </si>
  <si>
    <t>276
_____
70</t>
  </si>
  <si>
    <t>3941
_____
200</t>
  </si>
  <si>
    <t>ТССЦ-507-3729
Труба напорная из полиэтилена PE 100 для газопроводов ПЭ100 SDR11, размером 110х10,0 мм (ГОСТ Р 50838-95)
м</t>
  </si>
  <si>
    <t>348,126
341,3*1,02</t>
  </si>
  <si>
    <t xml:space="preserve">
_____
97,09</t>
  </si>
  <si>
    <t xml:space="preserve">
_____
33800</t>
  </si>
  <si>
    <t xml:space="preserve">
_____
153343</t>
  </si>
  <si>
    <t>ТЕР24-02-005-03
Установка НСПС на газопроводе из полиэтиленовых труб в горизонтальной плоскости (с установкой муфты в стык), диаметр отвода: 110 мм
1 отвод</t>
  </si>
  <si>
    <t>26,64
_____
261,27</t>
  </si>
  <si>
    <t>27
_____
261</t>
  </si>
  <si>
    <t>381
_____
656</t>
  </si>
  <si>
    <t>ТССЦ-507-0779
Переход «полиэтилен-сталь 110х108»
шт.</t>
  </si>
  <si>
    <t xml:space="preserve">
_____
700</t>
  </si>
  <si>
    <t xml:space="preserve">
_____
880</t>
  </si>
  <si>
    <t>ТЕР24-02-005-03
Установка заглушки на газопроводе из полиэтиленовых труб в горизонтальной плоскости, диаметр: 110 мм
1 отвод</t>
  </si>
  <si>
    <t>ТССЦ-507-0723
Заглушка полиэтиленовая с удлиненным хвостовиком SDR 11, диаметр 110 мм (ТУ2248-001-18425183-01)
шт.</t>
  </si>
  <si>
    <t xml:space="preserve">
_____
103,75</t>
  </si>
  <si>
    <t xml:space="preserve">
_____
104</t>
  </si>
  <si>
    <t xml:space="preserve">
_____
293</t>
  </si>
  <si>
    <t>Устройство ПЭ футляра Ф160х14,6 мм длиной 7,9 м на пересечении с дорогой газопровода ПЭ Ф110х10,0</t>
  </si>
  <si>
    <t>ТЕР24-02-004-02
Механическая резка полиэтиленовых труб , диаметр труб: 110 мм
1 конец</t>
  </si>
  <si>
    <t>ТЕР24-02-003-02
Выравнивание концов полиэтиленовых труб , диаметр труб: 110 мм
1 конец</t>
  </si>
  <si>
    <t>ТЕР22-05-003-01
Протаскивание в футляр труб
100 м трубы, уложенной в футляр</t>
  </si>
  <si>
    <t>0,079
7,9 / 100</t>
  </si>
  <si>
    <t>1026,3
_____
1111,06</t>
  </si>
  <si>
    <t>81
_____
87</t>
  </si>
  <si>
    <t>1159
_____
513</t>
  </si>
  <si>
    <t>ТССЦ-507-3732
Труба напорная из полиэтилена PE 100 для газопроводов ПЭ100 SDR11, размером 160х14,6 мм (ГОСТ Р 50838-95)
м</t>
  </si>
  <si>
    <t xml:space="preserve">
_____
206,24</t>
  </si>
  <si>
    <t xml:space="preserve">
_____
1629</t>
  </si>
  <si>
    <t xml:space="preserve">
_____
7390</t>
  </si>
  <si>
    <t>ТЕР22-05-004-01
Заделка битумом и прядью концов футляра диаметром: 160 мм
1 футляр</t>
  </si>
  <si>
    <t>9,01
_____
43,88</t>
  </si>
  <si>
    <t>9
_____
44</t>
  </si>
  <si>
    <t>129
_____
213</t>
  </si>
  <si>
    <t>ТССЦ-101-2490
Лента поливинилхлоридная для изоляции газонефтепродуктопроводов ПВХ-БК (липкая), толщиной 0,4 мм
м2</t>
  </si>
  <si>
    <t>0,666
0,15*1,11*4</t>
  </si>
  <si>
    <t xml:space="preserve">
_____
25,6</t>
  </si>
  <si>
    <t xml:space="preserve">
_____
17</t>
  </si>
  <si>
    <t xml:space="preserve">
_____
32</t>
  </si>
  <si>
    <t>ТССЦ-101-0309
Канаты пеньковые пропитанные
т</t>
  </si>
  <si>
    <t>0,000871
0,242*0,9*4/1000</t>
  </si>
  <si>
    <t xml:space="preserve">
_____
33750</t>
  </si>
  <si>
    <t xml:space="preserve">
_____
29</t>
  </si>
  <si>
    <t xml:space="preserve">
_____
129</t>
  </si>
  <si>
    <t>Устройство ПЭ футляра Ф160х14,6 мм длиной 9,3 м  на пересечении с дорогой газопровода ПЭ Ф110х10,0</t>
  </si>
  <si>
    <t>ТЕР24-02-004-02
Механическая резка полиэтиленовых труб, диаметр труб: 110 мм
1 конец</t>
  </si>
  <si>
    <t>0,093
9,3 / 100</t>
  </si>
  <si>
    <t>95
_____
104</t>
  </si>
  <si>
    <t>1365
_____
604</t>
  </si>
  <si>
    <t xml:space="preserve">
_____
1918</t>
  </si>
  <si>
    <t xml:space="preserve">
_____
8700</t>
  </si>
  <si>
    <t>0,8325
0,15*1,11*5</t>
  </si>
  <si>
    <t xml:space="preserve">
_____
21</t>
  </si>
  <si>
    <t xml:space="preserve">
_____
40</t>
  </si>
  <si>
    <t>0,001089
0,242*0,9*5/1000</t>
  </si>
  <si>
    <t xml:space="preserve">
_____
37</t>
  </si>
  <si>
    <t xml:space="preserve">
_____
161</t>
  </si>
  <si>
    <t>Установка контрольной трубки ф32 на полиэтиленовых футлярах L=7,9м и L=9,3м - 2 шт</t>
  </si>
  <si>
    <t>ТЕР24-02-081-01
Устройство контрольной трубки на кожухе перехода газопровода
1 установка
339,64 = 437,71 - 1 x 95,73 - 0,02 x 117,00</t>
  </si>
  <si>
    <t>18,31
_____
249,53</t>
  </si>
  <si>
    <t>71,8
_____
4,08</t>
  </si>
  <si>
    <t>37
_____
498</t>
  </si>
  <si>
    <t>144
_____
8</t>
  </si>
  <si>
    <t>524
_____
2995</t>
  </si>
  <si>
    <t>788
_____
117</t>
  </si>
  <si>
    <t>2,6
1,3*2</t>
  </si>
  <si>
    <t xml:space="preserve">
_____
304</t>
  </si>
  <si>
    <t xml:space="preserve">
_____
954</t>
  </si>
  <si>
    <t>ТЕР24-02-007-03
Установка седелок крановых полиэтиленовых с закладными нагревателями на газопроводе из полиэтиленовых труб , диаметры соединяемых труб: 160х32 мм
1 соединение</t>
  </si>
  <si>
    <t>2
1*2</t>
  </si>
  <si>
    <t>26,18
_____
3,95</t>
  </si>
  <si>
    <t>52
_____
9</t>
  </si>
  <si>
    <t>748
_____
38</t>
  </si>
  <si>
    <t>ТССЦ-507-0847
Седелка крановая полиэтиленовая с закладными электронагревателями SDR 11, 160х32
шт.</t>
  </si>
  <si>
    <t xml:space="preserve">
_____
457</t>
  </si>
  <si>
    <t xml:space="preserve">
_____
914</t>
  </si>
  <si>
    <t xml:space="preserve">
_____
5731</t>
  </si>
  <si>
    <t>ТЕР24-02-005-01
Установка НСПС на газопроводе из полиэтиленовых труб в горизонтальной плоскости (с установкой муфты в стык), диаметр: 32 мм
шт.</t>
  </si>
  <si>
    <t>10,66
_____
119,95</t>
  </si>
  <si>
    <t>21
_____
240</t>
  </si>
  <si>
    <t>305
_____
282</t>
  </si>
  <si>
    <t>ТССЦ-507-0778
Переход «полиэтилен-сталь 32х32» (применительно)
шт.</t>
  </si>
  <si>
    <t xml:space="preserve">
_____
385</t>
  </si>
  <si>
    <t xml:space="preserve">
_____
770</t>
  </si>
  <si>
    <t xml:space="preserve">
_____
578</t>
  </si>
  <si>
    <t>ТССЦ-103-0016
Трубы стальные сварные водогазопроводные с резьбой черные обыкновенные (неоцинкованные), диаметр условного прохода 32 мм, толщина стенки 3,2 мм
м</t>
  </si>
  <si>
    <t>2
1,0*2</t>
  </si>
  <si>
    <t xml:space="preserve">
_____
22,8</t>
  </si>
  <si>
    <t xml:space="preserve">
_____
46</t>
  </si>
  <si>
    <t xml:space="preserve">
_____
214</t>
  </si>
  <si>
    <t>ТЕР24-02-021-01
Изоляция комбинированным мастично-ленточным материалом типа ленты «Лиам» сварных стыков газопроводов условным диаметром: 50-200 мм
1 м2</t>
  </si>
  <si>
    <t>0,2
0,1*2</t>
  </si>
  <si>
    <t>23,4
_____
180,68</t>
  </si>
  <si>
    <t>88,16
_____
14,3</t>
  </si>
  <si>
    <t>5
_____
35</t>
  </si>
  <si>
    <t>18
_____
3</t>
  </si>
  <si>
    <t>67
_____
123</t>
  </si>
  <si>
    <t>100
_____
41</t>
  </si>
  <si>
    <t>Прокладка газопровода ПЭ Ф 63х5,8 мм в траншее</t>
  </si>
  <si>
    <t>ТЕР24-02-031-01
Укладка газопроводов из полиэтиленовых труб в траншею со стационарно установленного барабана, диаметр газопровода: 63 мм
100 м укладки</t>
  </si>
  <si>
    <t>0,006
0,6 / 100</t>
  </si>
  <si>
    <t>76,72
_____
5,27</t>
  </si>
  <si>
    <t>ТССЦ-507-3726
Труба напорная из полиэтилена PE 100 для газопроводов ПЭ100 SDR11, размером 63х5,8 мм (ГОСТ Р 50838-95)
м</t>
  </si>
  <si>
    <t>0,612
0,6*1,02</t>
  </si>
  <si>
    <t xml:space="preserve">
_____
32,47</t>
  </si>
  <si>
    <t xml:space="preserve">
_____
20</t>
  </si>
  <si>
    <t xml:space="preserve">
_____
90</t>
  </si>
  <si>
    <t>ТЕР24-02-005-02
Установка НСПС на газопроводе из полиэтиленовых труб в горизонтальной плоскости (с установкой муфты в стык), диаметр отвода 63 мм
1 отвод</t>
  </si>
  <si>
    <t>16,54
_____
180,9</t>
  </si>
  <si>
    <t>17
_____
181</t>
  </si>
  <si>
    <t>237
_____
364</t>
  </si>
  <si>
    <t>ТССЦ-507-0778
Переход «полиэтилен-сталь 63х57»
шт.</t>
  </si>
  <si>
    <t xml:space="preserve">
_____
289</t>
  </si>
  <si>
    <t>ТЕР24-02-007-02
Установка седелок крановых полиэтиленовых с закладными нагревателями на газопроводе из полиэтиленовых труб, диаметры соединяемых труб: 110х63 мм
1 соединение</t>
  </si>
  <si>
    <t>18,33
_____
3,16</t>
  </si>
  <si>
    <t>18
_____
4</t>
  </si>
  <si>
    <t>262
_____
15</t>
  </si>
  <si>
    <t>ТССЦ-507-0856
Седелка полиэтиленовая с ответной нижней частью Д=110х63 мм
шт.</t>
  </si>
  <si>
    <t xml:space="preserve">
_____
758,88</t>
  </si>
  <si>
    <t xml:space="preserve">
_____
759</t>
  </si>
  <si>
    <t xml:space="preserve">
_____
1784</t>
  </si>
  <si>
    <t>Прокладка сигнальной ленты над ПЭ газопроводами Ф 63х5,8 и Ф 110х10,0</t>
  </si>
  <si>
    <t>ТЕРм10-06-048-05
Укладка сигнальной ленты "Газ" (применительно - п. 1.10.98 в т.ч. к ТЕРм 10). Прокладка волоконно-оптических кабелей в траншее
1 км кабеля</t>
  </si>
  <si>
    <t>0,3419
341,9/1000</t>
  </si>
  <si>
    <t>87,77
_____
5,85</t>
  </si>
  <si>
    <t>410,69
_____
41,06</t>
  </si>
  <si>
    <t>30
_____
2</t>
  </si>
  <si>
    <t>140
_____
14</t>
  </si>
  <si>
    <t>785
_____
201</t>
  </si>
  <si>
    <t>ТССЦ-507-3538
Лента сигнальная "Газ" ЛСГ 200
м</t>
  </si>
  <si>
    <t xml:space="preserve">
_____
0,3</t>
  </si>
  <si>
    <t xml:space="preserve">
_____
103</t>
  </si>
  <si>
    <t xml:space="preserve">
_____
472</t>
  </si>
  <si>
    <t>Итого по разделу 2 ПРОКЛАДКА ПЭ УЧАСТКОВ ГАЗОПРОВОДА</t>
  </si>
  <si>
    <t>Раздел 3. ПРОКЛАДКА СТАЛЬНЫХ УЧАСТКОВ ГАЗОПРОВОДА НИЗКОГО ДАВЛЕНИЯ</t>
  </si>
  <si>
    <t>Подземный стальной газопровод Ф 108х4,0 на опуске в землю</t>
  </si>
  <si>
    <t>ТЕР24-02-030-04
Укладка в траншею изолированных стальных газопроводов условным диаметром: до 150 мм
100 м трубопровода
2 389,84 = 21 528,33 - 101 x 189,49</t>
  </si>
  <si>
    <t>0,023
2,3 / 100</t>
  </si>
  <si>
    <t>491,79
_____
23,04</t>
  </si>
  <si>
    <t>1875,01
_____
184,69</t>
  </si>
  <si>
    <t>11
_____
1</t>
  </si>
  <si>
    <t>43
_____
4</t>
  </si>
  <si>
    <t>162
_____
3</t>
  </si>
  <si>
    <t>239
_____
61</t>
  </si>
  <si>
    <t>ТССЦ-103-0161
Трубы стальные электросварные прямошовные со снятой фаской из стали марок БСт2кп-БСт4кп и БСт2пс-БСт4пс наружный диаметр 108 мм, толщина стенки 4 мм
м</t>
  </si>
  <si>
    <t>2,323
2,3*1,01</t>
  </si>
  <si>
    <t xml:space="preserve">
_____
67,3</t>
  </si>
  <si>
    <t xml:space="preserve">
_____
156</t>
  </si>
  <si>
    <t xml:space="preserve">
_____
992</t>
  </si>
  <si>
    <t>ТЕР22-03-001-05
Установка фасонных частей стальных сварных диаметром: 100-250 мм (отвод П90 - 104х4,0)
1 т фасонных частей</t>
  </si>
  <si>
    <t>0,005
(2,5*2) * 0,001</t>
  </si>
  <si>
    <t>4960,28
_____
14919,4</t>
  </si>
  <si>
    <t>11806,75
_____
1684,6</t>
  </si>
  <si>
    <t>25
_____
74</t>
  </si>
  <si>
    <t>59
_____
8</t>
  </si>
  <si>
    <t>355
_____
647</t>
  </si>
  <si>
    <t>380
_____
120</t>
  </si>
  <si>
    <t>0,782
0,34*2,3</t>
  </si>
  <si>
    <t>18
_____
142</t>
  </si>
  <si>
    <t>69
_____
11</t>
  </si>
  <si>
    <t>262
_____
480</t>
  </si>
  <si>
    <t>391
_____
160</t>
  </si>
  <si>
    <t>Устройство футляра Ф 159х4,0 мм на опуске газопровода Ф 108х4,0 мм в землю - 1 шт</t>
  </si>
  <si>
    <t>ТССЦ-103-0175
Трубы стальные электросварные прямошовные со снятой фаской из стали марок БСт2кп-БСт4кп и БСт2пс-БСт4пс наружный диаметр 159 мм, толщина стенки 4 мм
м</t>
  </si>
  <si>
    <t xml:space="preserve">
_____
60</t>
  </si>
  <si>
    <t xml:space="preserve">
_____
381</t>
  </si>
  <si>
    <t>ТЕР22-05-003-01
Протаскивание в футляр стальных труб диаметром: 100 мм
100 м трубы, уложенной в футляр</t>
  </si>
  <si>
    <t>6
_____
7</t>
  </si>
  <si>
    <t>88
_____
39</t>
  </si>
  <si>
    <t>ТЕР22-05-004-01
Заделка битумом и прядью концов футляра диаметром: 100 мм
1 футляр</t>
  </si>
  <si>
    <t>8,19
_____
39,89</t>
  </si>
  <si>
    <t>8
_____
40</t>
  </si>
  <si>
    <t>117
_____
194</t>
  </si>
  <si>
    <t>Надземный стальной газопровод Ф 108х4,0 на опуске в землю</t>
  </si>
  <si>
    <t>ТЕР24-02-041-04
Надземная прокладка стальных газопроводов, условный диаметр газопровода: 100 мм
100 м газопровода
2 870,01 = 2 885,45 - 0,0012 x 12 870,00</t>
  </si>
  <si>
    <t>0,022
2,2 / 100</t>
  </si>
  <si>
    <t>336,3
_____
361,58</t>
  </si>
  <si>
    <t>2172,13
_____
274,64</t>
  </si>
  <si>
    <t>7
_____
8</t>
  </si>
  <si>
    <t>48
_____
6</t>
  </si>
  <si>
    <t>106
_____
27</t>
  </si>
  <si>
    <t>278
_____
86</t>
  </si>
  <si>
    <t>2,222
2,2*1,01</t>
  </si>
  <si>
    <t xml:space="preserve">
_____
150</t>
  </si>
  <si>
    <t xml:space="preserve">
_____
949</t>
  </si>
  <si>
    <t>ТЕР13-03-002-04
Огрунтовка металлических поверхностей грунтовкой ГФ-021
100 м2 окрашиваемой поверхности</t>
  </si>
  <si>
    <t>0,00748
(0,34*2,2) * 0,01</t>
  </si>
  <si>
    <t>71,47
_____
250,36</t>
  </si>
  <si>
    <t>10,15
_____
0,12</t>
  </si>
  <si>
    <t>1
_____
1</t>
  </si>
  <si>
    <t>8
_____
6</t>
  </si>
  <si>
    <t>ТЕР13-03-004-26
Окраска металлических огрунтованных поверхностей: эмалью ПФ-115
100 м2 окрашиваемой поверхности</t>
  </si>
  <si>
    <t>43,93
_____
388,48</t>
  </si>
  <si>
    <t>6,8
_____
0,12</t>
  </si>
  <si>
    <t xml:space="preserve">
_____
3</t>
  </si>
  <si>
    <t>5
_____
9</t>
  </si>
  <si>
    <t>ТЕРм12-10-001-01
Бобышки, штуцеры на условное давление: до 10 МПа
100 шт.</t>
  </si>
  <si>
    <t>0,01
1 / 100</t>
  </si>
  <si>
    <t>795,26
_____
2433,91</t>
  </si>
  <si>
    <t>8
_____
25</t>
  </si>
  <si>
    <t>114
_____
254</t>
  </si>
  <si>
    <t>ТЕР22-03-001-05
Установка фасонных частей стальных сварных диаметром: 100-250 мм (ИС-108)
1 т фасонных частей</t>
  </si>
  <si>
    <t>0,011
11 * 0,001</t>
  </si>
  <si>
    <t>55
_____
164</t>
  </si>
  <si>
    <t>130
_____
19</t>
  </si>
  <si>
    <t>780
_____
1424</t>
  </si>
  <si>
    <t>837
_____
265</t>
  </si>
  <si>
    <t>ТЕР24-02-052-03
Монтаж задвижки стальной с торцами под приварку для надземной установки на газопроводах из труб условным диаметром: до 100 мм
1 задвижка</t>
  </si>
  <si>
    <t>130,84
_____
650,23</t>
  </si>
  <si>
    <t>210,21
_____
3,76</t>
  </si>
  <si>
    <t>131
_____
650</t>
  </si>
  <si>
    <t>210
_____
4</t>
  </si>
  <si>
    <t>1870
_____
3315</t>
  </si>
  <si>
    <t>814
_____
54</t>
  </si>
  <si>
    <t>Прайс ООО "АЛСО"
Кран шаровой полнопроходной ALSO серии GAS, DN 100, Py=4.0 МПа КШ.П.П.GAS 100.25-01
шт.</t>
  </si>
  <si>
    <t xml:space="preserve">
_____
1509,54</t>
  </si>
  <si>
    <t xml:space="preserve">
_____
1510</t>
  </si>
  <si>
    <t>Подземный стальной газопровод Ф 57х3,5 на выходе из земли у границы проектирования</t>
  </si>
  <si>
    <t>ТЕР24-02-030-01
Укладка в траншею изолированных стальных газопроводов условным диаметром: до 50 мм
100 м трубопровода
1 151,80 = 6 306,84 - 101 x 51,04</t>
  </si>
  <si>
    <t>227,93
_____
4,03</t>
  </si>
  <si>
    <t>919,84
_____
102,06</t>
  </si>
  <si>
    <t>20
_____
2</t>
  </si>
  <si>
    <t>118
_____
32</t>
  </si>
  <si>
    <t>ТССЦ-103-0139
Трубы стальные электросварные прямошовные со снятой фаской из стали марок БСт2кп-БСт4кп и БСт2пс-БСт4пс наружный диаметр 57 мм, толщина стенки 3,5 мм
м</t>
  </si>
  <si>
    <t>2,2
2,2*1,01</t>
  </si>
  <si>
    <t xml:space="preserve">
_____
30,2</t>
  </si>
  <si>
    <t xml:space="preserve">
_____
422</t>
  </si>
  <si>
    <t>ТЕР22-03-001-05
Установка фасонных частей стальных сварных диаметром: 100-250 мм (отвод П90 - 57х3,5)
1 т фасонных частей</t>
  </si>
  <si>
    <t>0,0006
0,6 * 0,001</t>
  </si>
  <si>
    <t>3
_____
9</t>
  </si>
  <si>
    <t>7
_____
1</t>
  </si>
  <si>
    <t>43
_____
77</t>
  </si>
  <si>
    <t>46
_____
14</t>
  </si>
  <si>
    <t>0,396
0,18*2,2</t>
  </si>
  <si>
    <t>9
_____
72</t>
  </si>
  <si>
    <t>35
_____
6</t>
  </si>
  <si>
    <t>132
_____
244</t>
  </si>
  <si>
    <t>198
_____
81</t>
  </si>
  <si>
    <t>Устройство футляра Ф 108х4,0 мм на выходе газопровода Ф 57х3,5 мм из земли - 1 шт</t>
  </si>
  <si>
    <t xml:space="preserve">
_____
256</t>
  </si>
  <si>
    <t>Надземный стальной газопровод Ф 57х3,5 и Dn 25х3,2 на выходе из земли у границы проектирования</t>
  </si>
  <si>
    <t>ТЕР24-02-041-01
Надземная прокладка стальных газопроводов, условный диаметр газопровода: 50 мм
100 м газопровода
2 012,34 = 2 025,21 - 0,001 x 12 870,00</t>
  </si>
  <si>
    <t>0,007
0,7 / 100</t>
  </si>
  <si>
    <t>232,58
_____
187,86</t>
  </si>
  <si>
    <t>1591,9
_____
205,71</t>
  </si>
  <si>
    <t>2
_____
1</t>
  </si>
  <si>
    <t>23
_____
5</t>
  </si>
  <si>
    <t>65
_____
21</t>
  </si>
  <si>
    <t>0,7
0,7*1,01</t>
  </si>
  <si>
    <t xml:space="preserve">
_____
134</t>
  </si>
  <si>
    <t>ТЕР24-02-041-01
Надземная прокладка стальных газопроводов, условный диаметр газопровода: 25 мм (применительно)
100 м газопровода</t>
  </si>
  <si>
    <t>0,005
0,5 / 100</t>
  </si>
  <si>
    <t>232,58
_____
200,73</t>
  </si>
  <si>
    <t>8
_____
1</t>
  </si>
  <si>
    <t>17
_____
3</t>
  </si>
  <si>
    <t>47
_____
15</t>
  </si>
  <si>
    <t>ТССЦ-103-0015
Трубы стальные сварные водогазопроводные с резьбой черные обыкновенные (неоцинкованные), диаметр условного прохода 25 мм, толщина стенки 3,2 мм
м</t>
  </si>
  <si>
    <t>0,505
0,5*1,01</t>
  </si>
  <si>
    <t xml:space="preserve">
_____
17,6</t>
  </si>
  <si>
    <t xml:space="preserve">
_____
9</t>
  </si>
  <si>
    <t xml:space="preserve">
_____
42</t>
  </si>
  <si>
    <t>0,00166
(0,18*0,7+0,08*0,5) * 0,01</t>
  </si>
  <si>
    <t xml:space="preserve">
_____
1</t>
  </si>
  <si>
    <t>1
_____
2</t>
  </si>
  <si>
    <t>ТЕР22-03-001-05
Установка фасонных частей стальных сварных диаметром: 100-250 мм (переход ПК 57-32)
1 т фасонных частей</t>
  </si>
  <si>
    <t>0,0002
0,2 * 0,001</t>
  </si>
  <si>
    <t>1
_____
3</t>
  </si>
  <si>
    <t>14
_____
26</t>
  </si>
  <si>
    <t>15
_____
5</t>
  </si>
  <si>
    <t>0,02
2 / 100</t>
  </si>
  <si>
    <t>16
_____
48</t>
  </si>
  <si>
    <t>227
_____
508</t>
  </si>
  <si>
    <t>Итого по разделу 3 ПРОКЛАДКА СТАЛЬНЫХ УЧАСТКОВ ГАЗОПРОВОДА НИЗКОГО ДАВЛЕНИЯ</t>
  </si>
  <si>
    <t>Раздел 4. ИСПЫТАНИЯ ГАЗОПРОВОДА НИЗКОГО ДАВЛЕНИЯ</t>
  </si>
  <si>
    <t>ТЕРм39-02-001-04
Визуальный и измерительный контроль сварных соединений трубопроводов, диаметр: до 219 мм
1 стык</t>
  </si>
  <si>
    <t>2,24
_____
0,04</t>
  </si>
  <si>
    <t>47
_____
1</t>
  </si>
  <si>
    <t>Прайс АО"ЧелябинскГоргаз"
Проведение механических испытаний стальных соединений на растяжение и сплющивание. Условный диаметр 15-50 мм
шт.</t>
  </si>
  <si>
    <t>Прайс АО"ЧелябинскГоргаз"
Проведение механических испытаний стальных соединений на растяжение и изгиб. Условный диаметр свыше 50 мм
шт.</t>
  </si>
  <si>
    <t>ТЕРм39-02-015-02
Гаммаграфический контроль трубопровода через две стенки, диаметр трубопровода: 60 мм, толщина стенки до 5 мм
1 снимок</t>
  </si>
  <si>
    <t>14,7
_____
5,66</t>
  </si>
  <si>
    <t>15
_____
6</t>
  </si>
  <si>
    <t>210
_____
14</t>
  </si>
  <si>
    <t>ТЕРм39-02-015-04
Гаммаграфический контроль трубопровода через две стенки, диаметр трубопровода: 108 мм, толщина стенки до 5 мм
1 снимок</t>
  </si>
  <si>
    <t>15,51
_____
6,75</t>
  </si>
  <si>
    <t>16
_____
6</t>
  </si>
  <si>
    <t>222
_____
17</t>
  </si>
  <si>
    <t>Прайс «Веста Газ» п.1.6.
Проверка качества изоляции прибором АНПИ
1 п.м.</t>
  </si>
  <si>
    <t>ТЕР24-02-121-03
Монтаж инвентарного узла для очистки и испытания газопровода, условный диаметр газопровода: до 150 мм
1 узел</t>
  </si>
  <si>
    <t>112,54
_____
61,7</t>
  </si>
  <si>
    <t>113
_____
61</t>
  </si>
  <si>
    <t>1609
_____
206</t>
  </si>
  <si>
    <t>ТЕР24-02-120-03
Очистка полости трубопровода продувкой воздухом, условный диаметр газопровода: до 150 мм
100 м трубопровода</t>
  </si>
  <si>
    <t>3,498
349,8 / 100</t>
  </si>
  <si>
    <t>18,83
_____
3,65</t>
  </si>
  <si>
    <t>66
_____
13</t>
  </si>
  <si>
    <t>469
_____
182</t>
  </si>
  <si>
    <t>ТЕР24-02-122-03
Подъем давления при испытании воздухом газопроводов низкого и среднего давления (до 0,3 МПа) условным диаметром: до 200 мм
100 м газопровода</t>
  </si>
  <si>
    <t>8,87
_____
0,97</t>
  </si>
  <si>
    <t>31
_____
3</t>
  </si>
  <si>
    <t>217
_____
49</t>
  </si>
  <si>
    <t>ТЕР24-02-124-01
Выдержка под давлением до 0,6 МПа при испытании на прочность и герметичность газопроводов условным диаметром: 50-300 мм
1 участок испытания газопровода</t>
  </si>
  <si>
    <t>798,21
_____
85,12</t>
  </si>
  <si>
    <t>798
_____
85</t>
  </si>
  <si>
    <t>5573
_____
1217</t>
  </si>
  <si>
    <t>Итого по разделу 4 ИСПЫТАНИЯ ГАЗОПРОВОДА НИЗКОГО ДАВЛЕНИЯ</t>
  </si>
  <si>
    <t>Раздел 5. БЛАГОУСТРОЙСТВО</t>
  </si>
  <si>
    <t>Снятие и восстановление щебеночного покрытия</t>
  </si>
  <si>
    <t>ТЕР27-03-008-02
Разборка покрытий и оснований: щебеночных
100 м3 конструкций</t>
  </si>
  <si>
    <t>1,1424
(761,6*0,15) / 100</t>
  </si>
  <si>
    <t>471
_____
60,83</t>
  </si>
  <si>
    <t>538
_____
69</t>
  </si>
  <si>
    <t>3877
_____
994</t>
  </si>
  <si>
    <t>ТЕР27-04-007-02
Устройство оснований толщиной 15 см из щебня фракции 40-70 мм при укатке каменных материалов с пределом прочности на сжатие до 68,6 МПа (700 кгс/см2): верхнего слоя двухслойных (10 см)
1000 м2 основания</t>
  </si>
  <si>
    <t>0,7616
761,6 / 1000</t>
  </si>
  <si>
    <t>378,39
_____
25026,3</t>
  </si>
  <si>
    <t>4557,52
_____
596,8</t>
  </si>
  <si>
    <t>288
_____
19060</t>
  </si>
  <si>
    <t>3471
_____
455</t>
  </si>
  <si>
    <t>4123
_____
84543</t>
  </si>
  <si>
    <t>21871
_____
6501</t>
  </si>
  <si>
    <t>ТССЦпг-01-01-01-034
Погрузочные работы при автомобильных перевозках: щебня (выгрузка учитывает затраты на штабелирование)
1 т груза</t>
  </si>
  <si>
    <t>156,5088
761,6*0,15*1,37</t>
  </si>
  <si>
    <t>ТССЦпг-03-02-01-001
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1 км I класс груза
1 т груза</t>
  </si>
  <si>
    <t>Итого по разделу 5 БЛАГОУСТРОЙСТВО</t>
  </si>
  <si>
    <t>Итого прямые затраты по смете</t>
  </si>
  <si>
    <t>9021
_____
85108</t>
  </si>
  <si>
    <t>19921
_____
1905</t>
  </si>
  <si>
    <t>125158
_____
344271</t>
  </si>
  <si>
    <t>124441
_____
27260</t>
  </si>
  <si>
    <t>Итого прямые затраты по смете с учетом коэффициентов к итогам</t>
  </si>
  <si>
    <t xml:space="preserve">    В том числе, справочно:</t>
  </si>
  <si>
    <t xml:space="preserve">     Вспомогательные ненормируемые материальные ресурсы (2% от ОЗП) МАТ=2%ОЗП  (Поз. 51, 65, 84-85, 88-89)</t>
  </si>
  <si>
    <t xml:space="preserve">
_____
38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</si>
  <si>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</si>
  <si>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</si>
  <si>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</si>
  <si>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</si>
  <si>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</si>
  <si>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</si>
  <si>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</si>
  <si>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</si>
  <si>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</si>
  <si>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</si>
  <si>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ВСЕГО по смете</t>
  </si>
  <si>
    <t>1 квартал 2020г.</t>
  </si>
  <si>
    <t>УТВЕРЖДАЮ:</t>
  </si>
  <si>
    <t>СОГЛАСОВАНО:</t>
  </si>
  <si>
    <t>_______________________/</t>
  </si>
  <si>
    <t>Генеральный директор АО "Челябинскгоргаз"</t>
  </si>
  <si>
    <t>___________________/В.Г. Серадский</t>
  </si>
  <si>
    <t>Составил ______________________</t>
  </si>
  <si>
    <t>Проверил________________________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</si>
</sst>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78">
    <xf numFmtId="0" fontId="0" fillId="0" borderId="0" xfId="0"/>
    <xf numFmtId="0" fontId="7" fillId="0" borderId="0" xfId="0" applyFont="1"/>
    <xf numFmtId="0" fontId="7" fillId="0" borderId="0" xfId="0" applyFont="1" applyBorder="1"/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0" borderId="0" xfId="0" applyFont="1" applyAlignment="1"/>
    <xf numFmtId="0" fontId="8" fillId="0" borderId="0" xfId="23" applyFont="1" applyAlignment="1">
      <alignment horizontal="left"/>
    </xf>
    <xf numFmtId="0" fontId="11" fillId="0" borderId="2" xfId="0" applyFont="1" applyBorder="1" applyAlignment="1">
      <alignment vertical="top"/>
    </xf>
    <xf numFmtId="164" fontId="11" fillId="0" borderId="3" xfId="12" applyNumberFormat="1" applyFont="1" applyBorder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right" vertical="top"/>
    </xf>
    <xf numFmtId="0" fontId="7" fillId="0" borderId="0" xfId="10" applyFont="1"/>
    <xf numFmtId="0" fontId="7" fillId="0" borderId="0" xfId="12" applyFont="1"/>
    <xf numFmtId="2" fontId="11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vertical="top"/>
    </xf>
    <xf numFmtId="0" fontId="11" fillId="0" borderId="4" xfId="0" applyFont="1" applyBorder="1" applyAlignment="1">
      <alignment vertical="top"/>
    </xf>
    <xf numFmtId="2" fontId="11" fillId="0" borderId="0" xfId="0" applyNumberFormat="1" applyFont="1" applyAlignment="1">
      <alignment horizontal="right"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top"/>
    </xf>
    <xf numFmtId="0" fontId="8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top" wrapText="1"/>
    </xf>
    <xf numFmtId="2" fontId="8" fillId="0" borderId="0" xfId="0" applyNumberFormat="1" applyFont="1" applyAlignment="1">
      <alignment horizontal="left" vertical="top" wrapText="1"/>
    </xf>
    <xf numFmtId="49" fontId="8" fillId="0" borderId="0" xfId="0" applyNumberFormat="1" applyFont="1" applyAlignment="1">
      <alignment horizontal="right" vertical="top" wrapText="1"/>
    </xf>
    <xf numFmtId="2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8" fillId="0" borderId="0" xfId="6" applyFont="1" applyAlignment="1">
      <alignment horizontal="right" vertical="top" wrapText="1"/>
    </xf>
    <xf numFmtId="0" fontId="8" fillId="0" borderId="0" xfId="0" applyFont="1"/>
    <xf numFmtId="0" fontId="3" fillId="0" borderId="0" xfId="10"/>
    <xf numFmtId="0" fontId="1" fillId="0" borderId="0" xfId="12"/>
    <xf numFmtId="0" fontId="11" fillId="0" borderId="0" xfId="0" applyFont="1" applyAlignment="1">
      <alignment horizontal="left" vertical="top" indent="1"/>
    </xf>
    <xf numFmtId="0" fontId="10" fillId="0" borderId="0" xfId="0" applyFont="1" applyBorder="1"/>
    <xf numFmtId="0" fontId="10" fillId="0" borderId="0" xfId="0" applyFont="1" applyBorder="1" applyAlignment="1">
      <alignment horizontal="left" vertical="top" wrapText="1"/>
    </xf>
    <xf numFmtId="1" fontId="11" fillId="0" borderId="0" xfId="10" applyNumberFormat="1" applyFont="1" applyAlignment="1">
      <alignment horizontal="right"/>
    </xf>
    <xf numFmtId="0" fontId="7" fillId="0" borderId="7" xfId="13" applyFont="1" applyBorder="1">
      <alignment horizontal="center" wrapText="1"/>
    </xf>
    <xf numFmtId="0" fontId="7" fillId="0" borderId="7" xfId="13" applyFont="1" applyFill="1" applyBorder="1">
      <alignment horizontal="center" wrapText="1"/>
    </xf>
    <xf numFmtId="0" fontId="8" fillId="0" borderId="1" xfId="0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8" fillId="0" borderId="7" xfId="0" applyFont="1" applyBorder="1" applyAlignment="1">
      <alignment horizontal="left" vertical="top" wrapText="1"/>
    </xf>
    <xf numFmtId="2" fontId="8" fillId="0" borderId="7" xfId="0" applyNumberFormat="1" applyFont="1" applyBorder="1" applyAlignment="1">
      <alignment horizontal="left" vertical="top" wrapText="1"/>
    </xf>
    <xf numFmtId="49" fontId="8" fillId="0" borderId="7" xfId="0" applyNumberFormat="1" applyFont="1" applyBorder="1" applyAlignment="1">
      <alignment horizontal="right" vertical="top" wrapText="1"/>
    </xf>
    <xf numFmtId="2" fontId="8" fillId="0" borderId="7" xfId="0" applyNumberFormat="1" applyFont="1" applyBorder="1" applyAlignment="1">
      <alignment horizontal="right" vertical="top" wrapText="1"/>
    </xf>
    <xf numFmtId="0" fontId="8" fillId="0" borderId="7" xfId="0" applyFont="1" applyBorder="1" applyAlignment="1">
      <alignment horizontal="right" vertical="top" wrapText="1"/>
    </xf>
    <xf numFmtId="2" fontId="11" fillId="0" borderId="1" xfId="0" applyNumberFormat="1" applyFont="1" applyBorder="1" applyAlignment="1">
      <alignment horizontal="right" vertical="top" wrapText="1"/>
    </xf>
    <xf numFmtId="2" fontId="11" fillId="0" borderId="7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164" fontId="11" fillId="0" borderId="6" xfId="12" applyNumberFormat="1" applyFont="1" applyBorder="1" applyAlignment="1">
      <alignment horizontal="right"/>
    </xf>
    <xf numFmtId="164" fontId="11" fillId="0" borderId="3" xfId="12" applyNumberFormat="1" applyFont="1" applyBorder="1" applyAlignment="1">
      <alignment horizontal="right"/>
    </xf>
    <xf numFmtId="0" fontId="9" fillId="0" borderId="0" xfId="23" applyFont="1">
      <alignment horizontal="center"/>
    </xf>
    <xf numFmtId="0" fontId="8" fillId="0" borderId="0" xfId="23" applyFont="1">
      <alignment horizontal="center"/>
    </xf>
    <xf numFmtId="0" fontId="8" fillId="0" borderId="0" xfId="23" applyFont="1" applyAlignment="1">
      <alignment horizontal="left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10" fillId="0" borderId="6" xfId="10" applyNumberFormat="1" applyFont="1" applyBorder="1" applyAlignment="1">
      <alignment horizontal="right"/>
    </xf>
    <xf numFmtId="164" fontId="10" fillId="0" borderId="3" xfId="10" applyNumberFormat="1" applyFont="1" applyBorder="1" applyAlignment="1">
      <alignment horizontal="right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2:Z177"/>
  <sheetViews>
    <sheetView showGridLines="0" tabSelected="1" view="pageLayout" zoomScaleNormal="100" workbookViewId="0">
      <selection activeCell="B186" sqref="B186"/>
    </sheetView>
  </sheetViews>
  <sheetFormatPr defaultRowHeight="12.75" x14ac:dyDescent="0.2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6" width="0" style="1" hidden="1" customWidth="1"/>
    <col min="27" max="27" width="9.140625" style="1" customWidth="1"/>
    <col min="28" max="16384" width="9.140625" style="1"/>
  </cols>
  <sheetData>
    <row r="2" spans="1:21" ht="18.75" customHeight="1" x14ac:dyDescent="0.2">
      <c r="A2" s="74" t="s">
        <v>454</v>
      </c>
      <c r="B2" s="74"/>
      <c r="J2" s="75" t="s">
        <v>455</v>
      </c>
      <c r="K2" s="75"/>
    </row>
    <row r="3" spans="1:21" ht="27.75" customHeight="1" x14ac:dyDescent="0.2">
      <c r="A3" s="76" t="s">
        <v>457</v>
      </c>
      <c r="B3" s="76"/>
    </row>
    <row r="4" spans="1:21" ht="22.5" customHeight="1" x14ac:dyDescent="0.2">
      <c r="A4" s="77" t="s">
        <v>458</v>
      </c>
      <c r="B4" s="77"/>
      <c r="J4" s="75" t="s">
        <v>456</v>
      </c>
      <c r="K4" s="75"/>
    </row>
    <row r="6" spans="1:21" s="5" customFormat="1" ht="12" x14ac:dyDescent="0.2">
      <c r="A6" s="3"/>
      <c r="B6" s="4"/>
      <c r="C6" s="4"/>
      <c r="D6" s="4"/>
    </row>
    <row r="7" spans="1:21" s="5" customFormat="1" ht="12" x14ac:dyDescent="0.2">
      <c r="A7" s="6" t="s">
        <v>23</v>
      </c>
      <c r="B7" s="4"/>
      <c r="C7" s="4"/>
      <c r="D7" s="4"/>
    </row>
    <row r="8" spans="1:21" s="5" customFormat="1" ht="12" x14ac:dyDescent="0.2">
      <c r="A8" s="3"/>
      <c r="B8" s="4"/>
      <c r="C8" s="4"/>
      <c r="D8" s="4"/>
    </row>
    <row r="9" spans="1:21" s="5" customFormat="1" ht="12" x14ac:dyDescent="0.2">
      <c r="A9" s="6" t="s">
        <v>24</v>
      </c>
      <c r="B9" s="4"/>
      <c r="C9" s="4"/>
      <c r="D9" s="4"/>
    </row>
    <row r="10" spans="1:21" s="5" customFormat="1" ht="15" x14ac:dyDescent="0.25">
      <c r="A10" s="63" t="s">
        <v>25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 s="5" customFormat="1" ht="12" x14ac:dyDescent="0.2">
      <c r="A11" s="64" t="s">
        <v>18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</row>
    <row r="12" spans="1:21" s="5" customFormat="1" ht="12" x14ac:dyDescent="0.2">
      <c r="A12" s="64" t="s">
        <v>26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</row>
    <row r="13" spans="1:21" s="5" customFormat="1" ht="12" x14ac:dyDescent="0.2">
      <c r="A13" s="65" t="s">
        <v>27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s="5" customFormat="1" ht="12" x14ac:dyDescent="0.2"/>
    <row r="15" spans="1:21" s="5" customFormat="1" ht="12" x14ac:dyDescent="0.2">
      <c r="G15" s="66" t="s">
        <v>16</v>
      </c>
      <c r="H15" s="67"/>
      <c r="I15" s="68"/>
      <c r="J15" s="66" t="s">
        <v>17</v>
      </c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8"/>
    </row>
    <row r="16" spans="1:21" s="5" customFormat="1" x14ac:dyDescent="0.2">
      <c r="D16" s="3" t="s">
        <v>1</v>
      </c>
      <c r="G16" s="69">
        <f>130619/1000</f>
        <v>130.619</v>
      </c>
      <c r="H16" s="70"/>
      <c r="I16" s="7" t="s">
        <v>2</v>
      </c>
      <c r="J16" s="61">
        <f>790924/1000</f>
        <v>790.92399999999998</v>
      </c>
      <c r="K16" s="62"/>
      <c r="L16" s="8"/>
      <c r="M16" s="8"/>
      <c r="N16" s="8"/>
      <c r="O16" s="8"/>
      <c r="P16" s="8"/>
      <c r="Q16" s="8"/>
      <c r="R16" s="8"/>
      <c r="S16" s="8"/>
      <c r="T16" s="8"/>
      <c r="U16" s="7" t="s">
        <v>2</v>
      </c>
    </row>
    <row r="17" spans="1:26" s="5" customFormat="1" x14ac:dyDescent="0.2">
      <c r="D17" s="9" t="s">
        <v>19</v>
      </c>
      <c r="F17" s="10"/>
      <c r="G17" s="69">
        <f>0/1000</f>
        <v>0</v>
      </c>
      <c r="H17" s="70"/>
      <c r="I17" s="7" t="s">
        <v>2</v>
      </c>
      <c r="J17" s="61">
        <f>0/1000</f>
        <v>0</v>
      </c>
      <c r="K17" s="62"/>
      <c r="L17" s="8"/>
      <c r="M17" s="8"/>
      <c r="N17" s="8"/>
      <c r="O17" s="8"/>
      <c r="P17" s="8"/>
      <c r="Q17" s="8"/>
      <c r="R17" s="8"/>
      <c r="S17" s="8"/>
      <c r="T17" s="8"/>
      <c r="U17" s="7" t="s">
        <v>2</v>
      </c>
    </row>
    <row r="18" spans="1:26" s="5" customFormat="1" x14ac:dyDescent="0.2">
      <c r="D18" s="9" t="s">
        <v>20</v>
      </c>
      <c r="F18" s="10"/>
      <c r="G18" s="69">
        <f>724/1000</f>
        <v>0.72399999999999998</v>
      </c>
      <c r="H18" s="70"/>
      <c r="I18" s="7" t="s">
        <v>2</v>
      </c>
      <c r="J18" s="61">
        <f>6674/1000</f>
        <v>6.6740000000000004</v>
      </c>
      <c r="K18" s="62"/>
      <c r="L18" s="8"/>
      <c r="M18" s="8"/>
      <c r="N18" s="8"/>
      <c r="O18" s="8"/>
      <c r="P18" s="8"/>
      <c r="Q18" s="8"/>
      <c r="R18" s="8"/>
      <c r="S18" s="8"/>
      <c r="T18" s="8"/>
      <c r="U18" s="7" t="s">
        <v>2</v>
      </c>
    </row>
    <row r="19" spans="1:26" s="5" customFormat="1" x14ac:dyDescent="0.2">
      <c r="D19" s="3" t="s">
        <v>3</v>
      </c>
      <c r="G19" s="69">
        <f>(V19+V20)/1000</f>
        <v>0.94653999999999994</v>
      </c>
      <c r="H19" s="70"/>
      <c r="I19" s="7" t="s">
        <v>4</v>
      </c>
      <c r="J19" s="61">
        <f>(W19+W20)/1000</f>
        <v>0.94653999999999994</v>
      </c>
      <c r="K19" s="62"/>
      <c r="L19" s="8"/>
      <c r="M19" s="8"/>
      <c r="N19" s="8"/>
      <c r="O19" s="8"/>
      <c r="P19" s="8"/>
      <c r="Q19" s="8"/>
      <c r="R19" s="8"/>
      <c r="S19" s="8"/>
      <c r="T19" s="8"/>
      <c r="U19" s="7" t="s">
        <v>4</v>
      </c>
      <c r="V19" s="11">
        <v>814.54</v>
      </c>
      <c r="W19" s="12">
        <v>814.54</v>
      </c>
      <c r="X19" s="30">
        <v>10926</v>
      </c>
      <c r="Y19" s="30">
        <v>10370</v>
      </c>
      <c r="Z19" s="30">
        <v>6199</v>
      </c>
    </row>
    <row r="20" spans="1:26" s="5" customFormat="1" x14ac:dyDescent="0.2">
      <c r="D20" s="3" t="s">
        <v>5</v>
      </c>
      <c r="G20" s="69">
        <f>10926/1000</f>
        <v>10.926</v>
      </c>
      <c r="H20" s="70"/>
      <c r="I20" s="7" t="s">
        <v>2</v>
      </c>
      <c r="J20" s="61">
        <f>152418/1000</f>
        <v>152.41800000000001</v>
      </c>
      <c r="K20" s="62"/>
      <c r="L20" s="8"/>
      <c r="M20" s="8"/>
      <c r="N20" s="8"/>
      <c r="O20" s="8"/>
      <c r="P20" s="8"/>
      <c r="Q20" s="8"/>
      <c r="R20" s="8"/>
      <c r="S20" s="8"/>
      <c r="T20" s="8"/>
      <c r="U20" s="7" t="s">
        <v>2</v>
      </c>
      <c r="V20" s="11">
        <v>132</v>
      </c>
      <c r="W20" s="12">
        <v>132</v>
      </c>
      <c r="X20" s="31">
        <v>152418</v>
      </c>
      <c r="Y20" s="31">
        <v>126084</v>
      </c>
      <c r="Z20" s="31">
        <v>70932</v>
      </c>
    </row>
    <row r="21" spans="1:26" s="5" customFormat="1" ht="12" x14ac:dyDescent="0.2">
      <c r="F21" s="4"/>
      <c r="G21" s="13"/>
      <c r="H21" s="13"/>
      <c r="I21" s="14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4"/>
    </row>
    <row r="22" spans="1:26" s="5" customFormat="1" ht="12" x14ac:dyDescent="0.2">
      <c r="B22" s="4"/>
      <c r="C22" s="4"/>
      <c r="D22" s="4"/>
      <c r="F22" s="10"/>
      <c r="G22" s="16"/>
      <c r="H22" s="16"/>
      <c r="I22" s="17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7"/>
    </row>
    <row r="23" spans="1:26" s="5" customFormat="1" ht="12" x14ac:dyDescent="0.2">
      <c r="A23" s="3" t="str">
        <f>"Составлена в базисных ценах на 01.2000 г. и текущих ценах на " &amp; IF(LEN(L23)&gt;3,MID(L23,4,LEN(L23)),L23)</f>
        <v xml:space="preserve">Составлена в базисных ценах на 01.2000 г. и текущих ценах на </v>
      </c>
      <c r="D23" s="5" t="s">
        <v>453</v>
      </c>
    </row>
    <row r="24" spans="1:26" s="5" customFormat="1" thickBot="1" x14ac:dyDescent="0.25">
      <c r="A24" s="19"/>
    </row>
    <row r="25" spans="1:26" s="21" customFormat="1" ht="27" customHeight="1" thickBot="1" x14ac:dyDescent="0.25">
      <c r="A25" s="71" t="s">
        <v>6</v>
      </c>
      <c r="B25" s="71" t="s">
        <v>7</v>
      </c>
      <c r="C25" s="71" t="s">
        <v>8</v>
      </c>
      <c r="D25" s="72" t="s">
        <v>9</v>
      </c>
      <c r="E25" s="72"/>
      <c r="F25" s="72"/>
      <c r="G25" s="72" t="s">
        <v>10</v>
      </c>
      <c r="H25" s="72"/>
      <c r="I25" s="72"/>
      <c r="J25" s="72" t="s">
        <v>11</v>
      </c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</row>
    <row r="26" spans="1:26" s="21" customFormat="1" ht="22.5" customHeight="1" thickBot="1" x14ac:dyDescent="0.25">
      <c r="A26" s="71"/>
      <c r="B26" s="71"/>
      <c r="C26" s="71"/>
      <c r="D26" s="73" t="s">
        <v>0</v>
      </c>
      <c r="E26" s="20" t="s">
        <v>12</v>
      </c>
      <c r="F26" s="20" t="s">
        <v>13</v>
      </c>
      <c r="G26" s="73" t="s">
        <v>0</v>
      </c>
      <c r="H26" s="20" t="s">
        <v>12</v>
      </c>
      <c r="I26" s="20" t="s">
        <v>13</v>
      </c>
      <c r="J26" s="73" t="s">
        <v>0</v>
      </c>
      <c r="K26" s="20" t="s">
        <v>12</v>
      </c>
      <c r="L26" s="20"/>
      <c r="M26" s="20"/>
      <c r="N26" s="20"/>
      <c r="O26" s="20"/>
      <c r="P26" s="20"/>
      <c r="Q26" s="20"/>
      <c r="R26" s="20"/>
      <c r="S26" s="20"/>
      <c r="T26" s="20"/>
      <c r="U26" s="20" t="s">
        <v>13</v>
      </c>
    </row>
    <row r="27" spans="1:26" s="21" customFormat="1" ht="22.5" customHeight="1" thickBot="1" x14ac:dyDescent="0.25">
      <c r="A27" s="71"/>
      <c r="B27" s="71"/>
      <c r="C27" s="71"/>
      <c r="D27" s="73"/>
      <c r="E27" s="20" t="s">
        <v>14</v>
      </c>
      <c r="F27" s="20" t="s">
        <v>15</v>
      </c>
      <c r="G27" s="73"/>
      <c r="H27" s="20" t="s">
        <v>14</v>
      </c>
      <c r="I27" s="20" t="s">
        <v>15</v>
      </c>
      <c r="J27" s="73"/>
      <c r="K27" s="20" t="s">
        <v>14</v>
      </c>
      <c r="L27" s="20"/>
      <c r="M27" s="20"/>
      <c r="N27" s="20"/>
      <c r="O27" s="20"/>
      <c r="P27" s="20"/>
      <c r="Q27" s="20"/>
      <c r="R27" s="20"/>
      <c r="S27" s="20"/>
      <c r="T27" s="20"/>
      <c r="U27" s="20" t="s">
        <v>15</v>
      </c>
    </row>
    <row r="28" spans="1:26" s="4" customFormat="1" x14ac:dyDescent="0.2">
      <c r="A28" s="36">
        <v>1</v>
      </c>
      <c r="B28" s="36">
        <v>2</v>
      </c>
      <c r="C28" s="36">
        <v>3</v>
      </c>
      <c r="D28" s="37">
        <v>4</v>
      </c>
      <c r="E28" s="36">
        <v>5</v>
      </c>
      <c r="F28" s="36">
        <v>6</v>
      </c>
      <c r="G28" s="37">
        <v>7</v>
      </c>
      <c r="H28" s="36">
        <v>8</v>
      </c>
      <c r="I28" s="36">
        <v>9</v>
      </c>
      <c r="J28" s="37">
        <v>10</v>
      </c>
      <c r="K28" s="36">
        <v>11</v>
      </c>
      <c r="L28" s="36"/>
      <c r="M28" s="36"/>
      <c r="N28" s="36"/>
      <c r="O28" s="36"/>
      <c r="P28" s="36"/>
      <c r="Q28" s="36"/>
      <c r="R28" s="36"/>
      <c r="S28" s="36"/>
      <c r="T28" s="36"/>
      <c r="U28" s="36">
        <v>12</v>
      </c>
    </row>
    <row r="29" spans="1:26" s="27" customFormat="1" ht="21" customHeight="1" x14ac:dyDescent="0.2">
      <c r="A29" s="55" t="s">
        <v>28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</row>
    <row r="30" spans="1:26" s="27" customFormat="1" ht="60" x14ac:dyDescent="0.2">
      <c r="A30" s="38">
        <v>1</v>
      </c>
      <c r="B30" s="39" t="s">
        <v>29</v>
      </c>
      <c r="C30" s="40" t="s">
        <v>30</v>
      </c>
      <c r="D30" s="41">
        <v>1163.48</v>
      </c>
      <c r="E30" s="42">
        <v>1163.48</v>
      </c>
      <c r="F30" s="41"/>
      <c r="G30" s="41">
        <v>63</v>
      </c>
      <c r="H30" s="41">
        <v>63</v>
      </c>
      <c r="I30" s="41"/>
      <c r="J30" s="41">
        <v>898</v>
      </c>
      <c r="K30" s="42">
        <v>898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</row>
    <row r="31" spans="1:26" s="27" customFormat="1" ht="60" x14ac:dyDescent="0.2">
      <c r="A31" s="38">
        <v>2</v>
      </c>
      <c r="B31" s="39" t="s">
        <v>31</v>
      </c>
      <c r="C31" s="40" t="s">
        <v>32</v>
      </c>
      <c r="D31" s="41">
        <v>1518.44</v>
      </c>
      <c r="E31" s="42">
        <v>1518.44</v>
      </c>
      <c r="F31" s="41"/>
      <c r="G31" s="41">
        <v>3249</v>
      </c>
      <c r="H31" s="41">
        <v>3249</v>
      </c>
      <c r="I31" s="41"/>
      <c r="J31" s="41">
        <v>46468</v>
      </c>
      <c r="K31" s="42">
        <v>46468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</row>
    <row r="32" spans="1:26" s="27" customFormat="1" ht="72" x14ac:dyDescent="0.2">
      <c r="A32" s="38">
        <v>3</v>
      </c>
      <c r="B32" s="39" t="s">
        <v>33</v>
      </c>
      <c r="C32" s="40" t="s">
        <v>34</v>
      </c>
      <c r="D32" s="41">
        <v>3050.67</v>
      </c>
      <c r="E32" s="42"/>
      <c r="F32" s="41" t="s">
        <v>35</v>
      </c>
      <c r="G32" s="41">
        <v>88</v>
      </c>
      <c r="H32" s="41"/>
      <c r="I32" s="41" t="s">
        <v>36</v>
      </c>
      <c r="J32" s="41">
        <v>551</v>
      </c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 t="s">
        <v>37</v>
      </c>
    </row>
    <row r="33" spans="1:26" s="4" customFormat="1" ht="72" x14ac:dyDescent="0.2">
      <c r="A33" s="38">
        <v>4</v>
      </c>
      <c r="B33" s="39" t="s">
        <v>38</v>
      </c>
      <c r="C33" s="40" t="s">
        <v>39</v>
      </c>
      <c r="D33" s="41">
        <v>3704.38</v>
      </c>
      <c r="E33" s="42"/>
      <c r="F33" s="41" t="s">
        <v>40</v>
      </c>
      <c r="G33" s="41">
        <v>4300</v>
      </c>
      <c r="H33" s="41"/>
      <c r="I33" s="41" t="s">
        <v>41</v>
      </c>
      <c r="J33" s="41">
        <v>26790</v>
      </c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 t="s">
        <v>42</v>
      </c>
      <c r="V33" s="27"/>
      <c r="W33" s="27"/>
      <c r="X33" s="27"/>
      <c r="Y33" s="27"/>
      <c r="Z33" s="27"/>
    </row>
    <row r="34" spans="1:26" s="4" customFormat="1" ht="48" x14ac:dyDescent="0.2">
      <c r="A34" s="38">
        <v>5</v>
      </c>
      <c r="B34" s="39" t="s">
        <v>43</v>
      </c>
      <c r="C34" s="40" t="s">
        <v>44</v>
      </c>
      <c r="D34" s="41">
        <v>1431.41</v>
      </c>
      <c r="E34" s="42" t="s">
        <v>45</v>
      </c>
      <c r="F34" s="41" t="s">
        <v>46</v>
      </c>
      <c r="G34" s="41">
        <v>4924</v>
      </c>
      <c r="H34" s="41" t="s">
        <v>47</v>
      </c>
      <c r="I34" s="41" t="s">
        <v>48</v>
      </c>
      <c r="J34" s="41">
        <v>19726</v>
      </c>
      <c r="K34" s="42" t="s">
        <v>49</v>
      </c>
      <c r="L34" s="42"/>
      <c r="M34" s="42"/>
      <c r="N34" s="42"/>
      <c r="O34" s="42"/>
      <c r="P34" s="42"/>
      <c r="Q34" s="42"/>
      <c r="R34" s="42"/>
      <c r="S34" s="42"/>
      <c r="T34" s="42"/>
      <c r="U34" s="42" t="s">
        <v>50</v>
      </c>
      <c r="V34" s="27"/>
      <c r="W34" s="27"/>
      <c r="X34" s="27"/>
      <c r="Y34" s="27"/>
      <c r="Z34" s="27"/>
    </row>
    <row r="35" spans="1:26" s="4" customFormat="1" ht="84" x14ac:dyDescent="0.2">
      <c r="A35" s="38">
        <v>6</v>
      </c>
      <c r="B35" s="39" t="s">
        <v>51</v>
      </c>
      <c r="C35" s="40" t="s">
        <v>52</v>
      </c>
      <c r="D35" s="41">
        <v>921.46</v>
      </c>
      <c r="E35" s="42">
        <v>921.46</v>
      </c>
      <c r="F35" s="41"/>
      <c r="G35" s="41">
        <v>1001</v>
      </c>
      <c r="H35" s="41">
        <v>1001</v>
      </c>
      <c r="I35" s="41"/>
      <c r="J35" s="41">
        <v>14315</v>
      </c>
      <c r="K35" s="42">
        <v>14315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27"/>
      <c r="W35" s="27"/>
      <c r="X35" s="27"/>
      <c r="Y35" s="27"/>
      <c r="Z35" s="27"/>
    </row>
    <row r="36" spans="1:26" s="4" customFormat="1" ht="48" x14ac:dyDescent="0.2">
      <c r="A36" s="38">
        <v>7</v>
      </c>
      <c r="B36" s="39" t="s">
        <v>53</v>
      </c>
      <c r="C36" s="40" t="s">
        <v>54</v>
      </c>
      <c r="D36" s="41">
        <v>117</v>
      </c>
      <c r="E36" s="42" t="s">
        <v>55</v>
      </c>
      <c r="F36" s="41"/>
      <c r="G36" s="41">
        <v>13977</v>
      </c>
      <c r="H36" s="41" t="s">
        <v>56</v>
      </c>
      <c r="I36" s="41"/>
      <c r="J36" s="41">
        <v>43851</v>
      </c>
      <c r="K36" s="42" t="s">
        <v>57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27"/>
      <c r="W36" s="27"/>
      <c r="X36" s="27"/>
      <c r="Y36" s="27"/>
      <c r="Z36" s="27"/>
    </row>
    <row r="37" spans="1:26" s="29" customFormat="1" ht="72" x14ac:dyDescent="0.2">
      <c r="A37" s="38">
        <v>8</v>
      </c>
      <c r="B37" s="39" t="s">
        <v>58</v>
      </c>
      <c r="C37" s="40" t="s">
        <v>59</v>
      </c>
      <c r="D37" s="41">
        <v>307.86</v>
      </c>
      <c r="E37" s="42"/>
      <c r="F37" s="41" t="s">
        <v>60</v>
      </c>
      <c r="G37" s="41">
        <v>390</v>
      </c>
      <c r="H37" s="41"/>
      <c r="I37" s="41" t="s">
        <v>61</v>
      </c>
      <c r="J37" s="41">
        <v>3266</v>
      </c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 t="s">
        <v>62</v>
      </c>
      <c r="V37" s="27"/>
      <c r="W37" s="27"/>
      <c r="X37" s="27"/>
      <c r="Y37" s="27"/>
      <c r="Z37" s="27"/>
    </row>
    <row r="38" spans="1:26" ht="48" x14ac:dyDescent="0.2">
      <c r="A38" s="38">
        <v>9</v>
      </c>
      <c r="B38" s="39" t="s">
        <v>63</v>
      </c>
      <c r="C38" s="40" t="s">
        <v>64</v>
      </c>
      <c r="D38" s="41">
        <v>334.97</v>
      </c>
      <c r="E38" s="42">
        <v>135.07</v>
      </c>
      <c r="F38" s="41" t="s">
        <v>65</v>
      </c>
      <c r="G38" s="41">
        <v>4605</v>
      </c>
      <c r="H38" s="41">
        <v>1857</v>
      </c>
      <c r="I38" s="41" t="s">
        <v>66</v>
      </c>
      <c r="J38" s="41">
        <v>46084</v>
      </c>
      <c r="K38" s="42">
        <v>26565</v>
      </c>
      <c r="L38" s="42"/>
      <c r="M38" s="42"/>
      <c r="N38" s="42"/>
      <c r="O38" s="42"/>
      <c r="P38" s="42"/>
      <c r="Q38" s="42"/>
      <c r="R38" s="42"/>
      <c r="S38" s="42"/>
      <c r="T38" s="42"/>
      <c r="U38" s="42" t="s">
        <v>67</v>
      </c>
      <c r="V38" s="27"/>
      <c r="W38" s="27"/>
      <c r="X38" s="27"/>
      <c r="Y38" s="27"/>
      <c r="Z38" s="27"/>
    </row>
    <row r="39" spans="1:26" ht="60" x14ac:dyDescent="0.2">
      <c r="A39" s="38">
        <v>10</v>
      </c>
      <c r="B39" s="39" t="s">
        <v>68</v>
      </c>
      <c r="C39" s="40" t="s">
        <v>69</v>
      </c>
      <c r="D39" s="41">
        <v>4.9800000000000004</v>
      </c>
      <c r="E39" s="42"/>
      <c r="F39" s="41">
        <v>4.9800000000000004</v>
      </c>
      <c r="G39" s="41">
        <v>1246</v>
      </c>
      <c r="H39" s="41"/>
      <c r="I39" s="41">
        <v>1246</v>
      </c>
      <c r="J39" s="41">
        <v>9417</v>
      </c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>
        <v>9417</v>
      </c>
      <c r="V39" s="27"/>
      <c r="W39" s="27"/>
      <c r="X39" s="27"/>
      <c r="Y39" s="27"/>
      <c r="Z39" s="27"/>
    </row>
    <row r="40" spans="1:26" ht="36" x14ac:dyDescent="0.2">
      <c r="A40" s="38">
        <v>11</v>
      </c>
      <c r="B40" s="39" t="s">
        <v>70</v>
      </c>
      <c r="C40" s="40" t="s">
        <v>71</v>
      </c>
      <c r="D40" s="41">
        <v>326.05</v>
      </c>
      <c r="E40" s="42" t="s">
        <v>72</v>
      </c>
      <c r="F40" s="41" t="s">
        <v>73</v>
      </c>
      <c r="G40" s="41">
        <v>47</v>
      </c>
      <c r="H40" s="41" t="s">
        <v>74</v>
      </c>
      <c r="I40" s="41" t="s">
        <v>75</v>
      </c>
      <c r="J40" s="41">
        <v>413</v>
      </c>
      <c r="K40" s="42" t="s">
        <v>76</v>
      </c>
      <c r="L40" s="42"/>
      <c r="M40" s="42"/>
      <c r="N40" s="42"/>
      <c r="O40" s="42"/>
      <c r="P40" s="42"/>
      <c r="Q40" s="42"/>
      <c r="R40" s="42"/>
      <c r="S40" s="42"/>
      <c r="T40" s="42"/>
      <c r="U40" s="42" t="s">
        <v>77</v>
      </c>
      <c r="V40" s="27"/>
      <c r="W40" s="27"/>
      <c r="X40" s="27"/>
      <c r="Y40" s="27"/>
      <c r="Z40" s="27"/>
    </row>
    <row r="41" spans="1:26" ht="72" x14ac:dyDescent="0.2">
      <c r="A41" s="38">
        <v>12</v>
      </c>
      <c r="B41" s="39" t="s">
        <v>78</v>
      </c>
      <c r="C41" s="40" t="s">
        <v>69</v>
      </c>
      <c r="D41" s="41">
        <v>8.33</v>
      </c>
      <c r="E41" s="42"/>
      <c r="F41" s="41">
        <v>8.33</v>
      </c>
      <c r="G41" s="41">
        <v>2085</v>
      </c>
      <c r="H41" s="41"/>
      <c r="I41" s="41">
        <v>2085</v>
      </c>
      <c r="J41" s="41">
        <v>9792</v>
      </c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>
        <v>9792</v>
      </c>
      <c r="V41" s="27"/>
      <c r="W41" s="27"/>
      <c r="X41" s="27"/>
      <c r="Y41" s="27"/>
      <c r="Z41" s="27"/>
    </row>
    <row r="42" spans="1:26" ht="60" x14ac:dyDescent="0.2">
      <c r="A42" s="38">
        <v>13</v>
      </c>
      <c r="B42" s="39" t="s">
        <v>79</v>
      </c>
      <c r="C42" s="40" t="s">
        <v>80</v>
      </c>
      <c r="D42" s="41">
        <v>405.3</v>
      </c>
      <c r="E42" s="42" t="s">
        <v>81</v>
      </c>
      <c r="F42" s="41" t="s">
        <v>82</v>
      </c>
      <c r="G42" s="41">
        <v>96</v>
      </c>
      <c r="H42" s="41" t="s">
        <v>83</v>
      </c>
      <c r="I42" s="41" t="s">
        <v>84</v>
      </c>
      <c r="J42" s="41">
        <v>1042</v>
      </c>
      <c r="K42" s="42" t="s">
        <v>85</v>
      </c>
      <c r="L42" s="42"/>
      <c r="M42" s="42"/>
      <c r="N42" s="42"/>
      <c r="O42" s="42"/>
      <c r="P42" s="42"/>
      <c r="Q42" s="42"/>
      <c r="R42" s="42"/>
      <c r="S42" s="42"/>
      <c r="T42" s="42"/>
      <c r="U42" s="42" t="s">
        <v>86</v>
      </c>
      <c r="V42" s="27"/>
      <c r="W42" s="27"/>
      <c r="X42" s="27"/>
      <c r="Y42" s="27"/>
      <c r="Z42" s="27"/>
    </row>
    <row r="43" spans="1:26" ht="36" x14ac:dyDescent="0.2">
      <c r="A43" s="38">
        <v>14</v>
      </c>
      <c r="B43" s="39" t="s">
        <v>87</v>
      </c>
      <c r="C43" s="40" t="s">
        <v>88</v>
      </c>
      <c r="D43" s="41">
        <v>66</v>
      </c>
      <c r="E43" s="42" t="s">
        <v>89</v>
      </c>
      <c r="F43" s="41"/>
      <c r="G43" s="41">
        <v>34</v>
      </c>
      <c r="H43" s="41" t="s">
        <v>90</v>
      </c>
      <c r="I43" s="41"/>
      <c r="J43" s="41">
        <v>205</v>
      </c>
      <c r="K43" s="42" t="s">
        <v>91</v>
      </c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27"/>
      <c r="W43" s="27"/>
      <c r="X43" s="27"/>
      <c r="Y43" s="27"/>
      <c r="Z43" s="27"/>
    </row>
    <row r="44" spans="1:26" ht="36" x14ac:dyDescent="0.2">
      <c r="A44" s="38">
        <v>15</v>
      </c>
      <c r="B44" s="39" t="s">
        <v>92</v>
      </c>
      <c r="C44" s="40" t="s">
        <v>93</v>
      </c>
      <c r="D44" s="41">
        <v>1232.94</v>
      </c>
      <c r="E44" s="42" t="s">
        <v>94</v>
      </c>
      <c r="F44" s="41"/>
      <c r="G44" s="41">
        <v>86</v>
      </c>
      <c r="H44" s="41" t="s">
        <v>95</v>
      </c>
      <c r="I44" s="41"/>
      <c r="J44" s="41">
        <v>998</v>
      </c>
      <c r="K44" s="42" t="s">
        <v>96</v>
      </c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27"/>
      <c r="W44" s="27"/>
      <c r="X44" s="27"/>
      <c r="Y44" s="27"/>
      <c r="Z44" s="27"/>
    </row>
    <row r="45" spans="1:26" ht="36" x14ac:dyDescent="0.2">
      <c r="A45" s="43">
        <v>16</v>
      </c>
      <c r="B45" s="44" t="s">
        <v>97</v>
      </c>
      <c r="C45" s="45">
        <v>7</v>
      </c>
      <c r="D45" s="46">
        <v>99.9</v>
      </c>
      <c r="E45" s="47" t="s">
        <v>98</v>
      </c>
      <c r="F45" s="46"/>
      <c r="G45" s="46">
        <v>699</v>
      </c>
      <c r="H45" s="46" t="s">
        <v>99</v>
      </c>
      <c r="I45" s="46"/>
      <c r="J45" s="46">
        <v>2230</v>
      </c>
      <c r="K45" s="47" t="s">
        <v>100</v>
      </c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27"/>
      <c r="W45" s="27"/>
      <c r="X45" s="27"/>
      <c r="Y45" s="27"/>
      <c r="Z45" s="27"/>
    </row>
    <row r="46" spans="1:26" ht="33.75" customHeight="1" x14ac:dyDescent="0.2">
      <c r="A46" s="53" t="s">
        <v>101</v>
      </c>
      <c r="B46" s="54"/>
      <c r="C46" s="54"/>
      <c r="D46" s="54"/>
      <c r="E46" s="54"/>
      <c r="F46" s="54"/>
      <c r="G46" s="48">
        <v>47690</v>
      </c>
      <c r="H46" s="48"/>
      <c r="I46" s="48"/>
      <c r="J46" s="48">
        <v>354601</v>
      </c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27"/>
      <c r="W46" s="27"/>
      <c r="X46" s="27"/>
      <c r="Y46" s="27"/>
      <c r="Z46" s="27"/>
    </row>
    <row r="47" spans="1:26" ht="33.75" customHeight="1" x14ac:dyDescent="0.2">
      <c r="A47" s="55" t="s">
        <v>102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27"/>
      <c r="W47" s="27"/>
      <c r="X47" s="27"/>
      <c r="Y47" s="27"/>
      <c r="Z47" s="27"/>
    </row>
    <row r="48" spans="1:26" ht="17.850000000000001" customHeight="1" x14ac:dyDescent="0.2">
      <c r="A48" s="59" t="s">
        <v>103</v>
      </c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27"/>
      <c r="W48" s="27"/>
      <c r="X48" s="27"/>
      <c r="Y48" s="27"/>
      <c r="Z48" s="27"/>
    </row>
    <row r="49" spans="1:26" ht="72" x14ac:dyDescent="0.2">
      <c r="A49" s="38">
        <v>17</v>
      </c>
      <c r="B49" s="39" t="s">
        <v>104</v>
      </c>
      <c r="C49" s="40" t="s">
        <v>105</v>
      </c>
      <c r="D49" s="41">
        <v>178.27</v>
      </c>
      <c r="E49" s="42" t="s">
        <v>106</v>
      </c>
      <c r="F49" s="41">
        <v>76.760000000000005</v>
      </c>
      <c r="G49" s="41">
        <v>608</v>
      </c>
      <c r="H49" s="41" t="s">
        <v>107</v>
      </c>
      <c r="I49" s="41">
        <v>262</v>
      </c>
      <c r="J49" s="41">
        <v>4580</v>
      </c>
      <c r="K49" s="42" t="s">
        <v>108</v>
      </c>
      <c r="L49" s="42"/>
      <c r="M49" s="42"/>
      <c r="N49" s="42"/>
      <c r="O49" s="42"/>
      <c r="P49" s="42"/>
      <c r="Q49" s="42"/>
      <c r="R49" s="42"/>
      <c r="S49" s="42"/>
      <c r="T49" s="42"/>
      <c r="U49" s="42">
        <v>439</v>
      </c>
      <c r="V49" s="27"/>
      <c r="W49" s="27"/>
      <c r="X49" s="27"/>
      <c r="Y49" s="27"/>
      <c r="Z49" s="27"/>
    </row>
    <row r="50" spans="1:26" ht="72" x14ac:dyDescent="0.2">
      <c r="A50" s="38">
        <v>18</v>
      </c>
      <c r="B50" s="39" t="s">
        <v>109</v>
      </c>
      <c r="C50" s="40" t="s">
        <v>110</v>
      </c>
      <c r="D50" s="41">
        <v>97.09</v>
      </c>
      <c r="E50" s="42" t="s">
        <v>111</v>
      </c>
      <c r="F50" s="41"/>
      <c r="G50" s="41">
        <v>33800</v>
      </c>
      <c r="H50" s="41" t="s">
        <v>112</v>
      </c>
      <c r="I50" s="41"/>
      <c r="J50" s="41">
        <v>153343</v>
      </c>
      <c r="K50" s="42" t="s">
        <v>113</v>
      </c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27"/>
      <c r="W50" s="27"/>
      <c r="X50" s="27"/>
      <c r="Y50" s="27"/>
      <c r="Z50" s="27"/>
    </row>
    <row r="51" spans="1:26" ht="72" x14ac:dyDescent="0.2">
      <c r="A51" s="38">
        <v>19</v>
      </c>
      <c r="B51" s="39" t="s">
        <v>114</v>
      </c>
      <c r="C51" s="40">
        <v>1</v>
      </c>
      <c r="D51" s="41">
        <v>315.02</v>
      </c>
      <c r="E51" s="42" t="s">
        <v>115</v>
      </c>
      <c r="F51" s="41">
        <v>27.11</v>
      </c>
      <c r="G51" s="41">
        <v>315</v>
      </c>
      <c r="H51" s="41" t="s">
        <v>116</v>
      </c>
      <c r="I51" s="41">
        <v>27</v>
      </c>
      <c r="J51" s="41">
        <v>1122</v>
      </c>
      <c r="K51" s="42" t="s">
        <v>117</v>
      </c>
      <c r="L51" s="42"/>
      <c r="M51" s="42"/>
      <c r="N51" s="42"/>
      <c r="O51" s="42"/>
      <c r="P51" s="42"/>
      <c r="Q51" s="42"/>
      <c r="R51" s="42"/>
      <c r="S51" s="42"/>
      <c r="T51" s="42"/>
      <c r="U51" s="42">
        <v>85</v>
      </c>
      <c r="V51" s="27"/>
      <c r="W51" s="27"/>
      <c r="X51" s="27"/>
      <c r="Y51" s="27"/>
      <c r="Z51" s="27"/>
    </row>
    <row r="52" spans="1:26" ht="36" x14ac:dyDescent="0.2">
      <c r="A52" s="38">
        <v>20</v>
      </c>
      <c r="B52" s="39" t="s">
        <v>118</v>
      </c>
      <c r="C52" s="40">
        <v>1</v>
      </c>
      <c r="D52" s="41">
        <v>700</v>
      </c>
      <c r="E52" s="42" t="s">
        <v>119</v>
      </c>
      <c r="F52" s="41"/>
      <c r="G52" s="41">
        <v>700</v>
      </c>
      <c r="H52" s="41" t="s">
        <v>119</v>
      </c>
      <c r="I52" s="41"/>
      <c r="J52" s="41">
        <v>880</v>
      </c>
      <c r="K52" s="42" t="s">
        <v>120</v>
      </c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27"/>
      <c r="W52" s="27"/>
      <c r="X52" s="27"/>
      <c r="Y52" s="27"/>
      <c r="Z52" s="27"/>
    </row>
    <row r="53" spans="1:26" ht="60" x14ac:dyDescent="0.2">
      <c r="A53" s="38">
        <v>21</v>
      </c>
      <c r="B53" s="39" t="s">
        <v>121</v>
      </c>
      <c r="C53" s="40">
        <v>1</v>
      </c>
      <c r="D53" s="41">
        <v>315.02</v>
      </c>
      <c r="E53" s="42" t="s">
        <v>115</v>
      </c>
      <c r="F53" s="41">
        <v>27.11</v>
      </c>
      <c r="G53" s="41">
        <v>315</v>
      </c>
      <c r="H53" s="41" t="s">
        <v>116</v>
      </c>
      <c r="I53" s="41">
        <v>27</v>
      </c>
      <c r="J53" s="41">
        <v>1122</v>
      </c>
      <c r="K53" s="42" t="s">
        <v>117</v>
      </c>
      <c r="L53" s="42"/>
      <c r="M53" s="42"/>
      <c r="N53" s="42"/>
      <c r="O53" s="42"/>
      <c r="P53" s="42"/>
      <c r="Q53" s="42"/>
      <c r="R53" s="42"/>
      <c r="S53" s="42"/>
      <c r="T53" s="42"/>
      <c r="U53" s="42">
        <v>85</v>
      </c>
      <c r="V53" s="27"/>
      <c r="W53" s="27"/>
      <c r="X53" s="27"/>
      <c r="Y53" s="27"/>
      <c r="Z53" s="27"/>
    </row>
    <row r="54" spans="1:26" ht="60" x14ac:dyDescent="0.2">
      <c r="A54" s="38">
        <v>22</v>
      </c>
      <c r="B54" s="39" t="s">
        <v>122</v>
      </c>
      <c r="C54" s="40">
        <v>1</v>
      </c>
      <c r="D54" s="41">
        <v>103.75</v>
      </c>
      <c r="E54" s="42" t="s">
        <v>123</v>
      </c>
      <c r="F54" s="41"/>
      <c r="G54" s="41">
        <v>104</v>
      </c>
      <c r="H54" s="41" t="s">
        <v>124</v>
      </c>
      <c r="I54" s="41"/>
      <c r="J54" s="41">
        <v>293</v>
      </c>
      <c r="K54" s="42" t="s">
        <v>125</v>
      </c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27"/>
      <c r="W54" s="27"/>
      <c r="X54" s="27"/>
      <c r="Y54" s="27"/>
      <c r="Z54" s="27"/>
    </row>
    <row r="55" spans="1:26" ht="17.850000000000001" customHeight="1" x14ac:dyDescent="0.2">
      <c r="A55" s="59" t="s">
        <v>126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27"/>
      <c r="W55" s="27"/>
      <c r="X55" s="27"/>
      <c r="Y55" s="27"/>
      <c r="Z55" s="27"/>
    </row>
    <row r="56" spans="1:26" ht="48" x14ac:dyDescent="0.2">
      <c r="A56" s="38">
        <v>23</v>
      </c>
      <c r="B56" s="39" t="s">
        <v>127</v>
      </c>
      <c r="C56" s="40">
        <v>1</v>
      </c>
      <c r="D56" s="41">
        <v>2.23</v>
      </c>
      <c r="E56" s="42">
        <v>0.97</v>
      </c>
      <c r="F56" s="41">
        <v>1.26</v>
      </c>
      <c r="G56" s="41">
        <v>2</v>
      </c>
      <c r="H56" s="41">
        <v>1</v>
      </c>
      <c r="I56" s="41">
        <v>1</v>
      </c>
      <c r="J56" s="41">
        <v>20</v>
      </c>
      <c r="K56" s="42">
        <v>14</v>
      </c>
      <c r="L56" s="42"/>
      <c r="M56" s="42"/>
      <c r="N56" s="42"/>
      <c r="O56" s="42"/>
      <c r="P56" s="42"/>
      <c r="Q56" s="42"/>
      <c r="R56" s="42"/>
      <c r="S56" s="42"/>
      <c r="T56" s="42"/>
      <c r="U56" s="42">
        <v>6</v>
      </c>
      <c r="V56" s="27"/>
      <c r="W56" s="27"/>
      <c r="X56" s="27"/>
      <c r="Y56" s="27"/>
      <c r="Z56" s="27"/>
    </row>
    <row r="57" spans="1:26" ht="48" x14ac:dyDescent="0.2">
      <c r="A57" s="38">
        <v>24</v>
      </c>
      <c r="B57" s="39" t="s">
        <v>128</v>
      </c>
      <c r="C57" s="40">
        <v>2</v>
      </c>
      <c r="D57" s="41">
        <v>11.4</v>
      </c>
      <c r="E57" s="42">
        <v>3.65</v>
      </c>
      <c r="F57" s="41">
        <v>7.75</v>
      </c>
      <c r="G57" s="41">
        <v>23</v>
      </c>
      <c r="H57" s="41">
        <v>7</v>
      </c>
      <c r="I57" s="41">
        <v>16</v>
      </c>
      <c r="J57" s="41">
        <v>162</v>
      </c>
      <c r="K57" s="42">
        <v>105</v>
      </c>
      <c r="L57" s="42"/>
      <c r="M57" s="42"/>
      <c r="N57" s="42"/>
      <c r="O57" s="42"/>
      <c r="P57" s="42"/>
      <c r="Q57" s="42"/>
      <c r="R57" s="42"/>
      <c r="S57" s="42"/>
      <c r="T57" s="42"/>
      <c r="U57" s="42">
        <v>57</v>
      </c>
      <c r="V57" s="27"/>
      <c r="W57" s="27"/>
      <c r="X57" s="27"/>
      <c r="Y57" s="27"/>
      <c r="Z57" s="27"/>
    </row>
    <row r="58" spans="1:26" ht="36" x14ac:dyDescent="0.2">
      <c r="A58" s="38">
        <v>25</v>
      </c>
      <c r="B58" s="39" t="s">
        <v>129</v>
      </c>
      <c r="C58" s="40" t="s">
        <v>130</v>
      </c>
      <c r="D58" s="41">
        <v>2182.5500000000002</v>
      </c>
      <c r="E58" s="42" t="s">
        <v>131</v>
      </c>
      <c r="F58" s="41">
        <v>45.19</v>
      </c>
      <c r="G58" s="41">
        <v>172</v>
      </c>
      <c r="H58" s="41" t="s">
        <v>132</v>
      </c>
      <c r="I58" s="41">
        <v>4</v>
      </c>
      <c r="J58" s="41">
        <v>1691</v>
      </c>
      <c r="K58" s="42" t="s">
        <v>133</v>
      </c>
      <c r="L58" s="42"/>
      <c r="M58" s="42"/>
      <c r="N58" s="42"/>
      <c r="O58" s="42"/>
      <c r="P58" s="42"/>
      <c r="Q58" s="42"/>
      <c r="R58" s="42"/>
      <c r="S58" s="42"/>
      <c r="T58" s="42"/>
      <c r="U58" s="42">
        <v>19</v>
      </c>
      <c r="V58" s="27"/>
      <c r="W58" s="27"/>
      <c r="X58" s="27"/>
      <c r="Y58" s="27"/>
      <c r="Z58" s="27"/>
    </row>
    <row r="59" spans="1:26" ht="72" x14ac:dyDescent="0.2">
      <c r="A59" s="38">
        <v>26</v>
      </c>
      <c r="B59" s="39" t="s">
        <v>134</v>
      </c>
      <c r="C59" s="40">
        <v>7.9</v>
      </c>
      <c r="D59" s="41">
        <v>206.24</v>
      </c>
      <c r="E59" s="42" t="s">
        <v>135</v>
      </c>
      <c r="F59" s="41"/>
      <c r="G59" s="41">
        <v>1629</v>
      </c>
      <c r="H59" s="41" t="s">
        <v>136</v>
      </c>
      <c r="I59" s="41"/>
      <c r="J59" s="41">
        <v>7390</v>
      </c>
      <c r="K59" s="42" t="s">
        <v>137</v>
      </c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27"/>
      <c r="W59" s="27"/>
      <c r="X59" s="27"/>
      <c r="Y59" s="27"/>
      <c r="Z59" s="27"/>
    </row>
    <row r="60" spans="1:26" ht="48" x14ac:dyDescent="0.2">
      <c r="A60" s="38">
        <v>27</v>
      </c>
      <c r="B60" s="39" t="s">
        <v>138</v>
      </c>
      <c r="C60" s="40">
        <v>1</v>
      </c>
      <c r="D60" s="41">
        <v>68.7</v>
      </c>
      <c r="E60" s="42" t="s">
        <v>139</v>
      </c>
      <c r="F60" s="41">
        <v>15.81</v>
      </c>
      <c r="G60" s="41">
        <v>69</v>
      </c>
      <c r="H60" s="41" t="s">
        <v>140</v>
      </c>
      <c r="I60" s="41">
        <v>16</v>
      </c>
      <c r="J60" s="41">
        <v>399</v>
      </c>
      <c r="K60" s="42" t="s">
        <v>141</v>
      </c>
      <c r="L60" s="42"/>
      <c r="M60" s="42"/>
      <c r="N60" s="42"/>
      <c r="O60" s="42"/>
      <c r="P60" s="42"/>
      <c r="Q60" s="42"/>
      <c r="R60" s="42"/>
      <c r="S60" s="42"/>
      <c r="T60" s="42"/>
      <c r="U60" s="42">
        <v>57</v>
      </c>
      <c r="V60" s="27"/>
      <c r="W60" s="27"/>
      <c r="X60" s="27"/>
      <c r="Y60" s="27"/>
      <c r="Z60" s="27"/>
    </row>
    <row r="61" spans="1:26" ht="60" x14ac:dyDescent="0.2">
      <c r="A61" s="38">
        <v>28</v>
      </c>
      <c r="B61" s="39" t="s">
        <v>142</v>
      </c>
      <c r="C61" s="40" t="s">
        <v>143</v>
      </c>
      <c r="D61" s="41">
        <v>25.6</v>
      </c>
      <c r="E61" s="42" t="s">
        <v>144</v>
      </c>
      <c r="F61" s="41"/>
      <c r="G61" s="41">
        <v>17</v>
      </c>
      <c r="H61" s="41" t="s">
        <v>145</v>
      </c>
      <c r="I61" s="41"/>
      <c r="J61" s="41">
        <v>32</v>
      </c>
      <c r="K61" s="42" t="s">
        <v>146</v>
      </c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27"/>
      <c r="W61" s="27"/>
      <c r="X61" s="27"/>
      <c r="Y61" s="27"/>
      <c r="Z61" s="27"/>
    </row>
    <row r="62" spans="1:26" ht="36" x14ac:dyDescent="0.2">
      <c r="A62" s="38">
        <v>29</v>
      </c>
      <c r="B62" s="39" t="s">
        <v>147</v>
      </c>
      <c r="C62" s="40" t="s">
        <v>148</v>
      </c>
      <c r="D62" s="41">
        <v>33750</v>
      </c>
      <c r="E62" s="42" t="s">
        <v>149</v>
      </c>
      <c r="F62" s="41"/>
      <c r="G62" s="41">
        <v>29</v>
      </c>
      <c r="H62" s="41" t="s">
        <v>150</v>
      </c>
      <c r="I62" s="41"/>
      <c r="J62" s="41">
        <v>129</v>
      </c>
      <c r="K62" s="42" t="s">
        <v>151</v>
      </c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27"/>
      <c r="W62" s="27"/>
      <c r="X62" s="27"/>
      <c r="Y62" s="27"/>
      <c r="Z62" s="27"/>
    </row>
    <row r="63" spans="1:26" ht="17.850000000000001" customHeight="1" x14ac:dyDescent="0.2">
      <c r="A63" s="59" t="s">
        <v>152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27"/>
      <c r="W63" s="27"/>
      <c r="X63" s="27"/>
      <c r="Y63" s="27"/>
      <c r="Z63" s="27"/>
    </row>
    <row r="64" spans="1:26" ht="48" x14ac:dyDescent="0.2">
      <c r="A64" s="38">
        <v>30</v>
      </c>
      <c r="B64" s="39" t="s">
        <v>153</v>
      </c>
      <c r="C64" s="40">
        <v>2</v>
      </c>
      <c r="D64" s="41">
        <v>2.23</v>
      </c>
      <c r="E64" s="42">
        <v>0.97</v>
      </c>
      <c r="F64" s="41">
        <v>1.26</v>
      </c>
      <c r="G64" s="41">
        <v>4</v>
      </c>
      <c r="H64" s="41">
        <v>2</v>
      </c>
      <c r="I64" s="41">
        <v>2</v>
      </c>
      <c r="J64" s="41">
        <v>40</v>
      </c>
      <c r="K64" s="42">
        <v>28</v>
      </c>
      <c r="L64" s="42"/>
      <c r="M64" s="42"/>
      <c r="N64" s="42"/>
      <c r="O64" s="42"/>
      <c r="P64" s="42"/>
      <c r="Q64" s="42"/>
      <c r="R64" s="42"/>
      <c r="S64" s="42"/>
      <c r="T64" s="42"/>
      <c r="U64" s="42">
        <v>12</v>
      </c>
      <c r="V64" s="27"/>
      <c r="W64" s="27"/>
      <c r="X64" s="27"/>
      <c r="Y64" s="27"/>
      <c r="Z64" s="27"/>
    </row>
    <row r="65" spans="1:26" ht="48" x14ac:dyDescent="0.2">
      <c r="A65" s="38">
        <v>31</v>
      </c>
      <c r="B65" s="39" t="s">
        <v>128</v>
      </c>
      <c r="C65" s="40">
        <v>2</v>
      </c>
      <c r="D65" s="41">
        <v>11.4</v>
      </c>
      <c r="E65" s="42">
        <v>3.65</v>
      </c>
      <c r="F65" s="41">
        <v>7.75</v>
      </c>
      <c r="G65" s="41">
        <v>23</v>
      </c>
      <c r="H65" s="41">
        <v>7</v>
      </c>
      <c r="I65" s="41">
        <v>16</v>
      </c>
      <c r="J65" s="41">
        <v>162</v>
      </c>
      <c r="K65" s="42">
        <v>105</v>
      </c>
      <c r="L65" s="42"/>
      <c r="M65" s="42"/>
      <c r="N65" s="42"/>
      <c r="O65" s="42"/>
      <c r="P65" s="42"/>
      <c r="Q65" s="42"/>
      <c r="R65" s="42"/>
      <c r="S65" s="42"/>
      <c r="T65" s="42"/>
      <c r="U65" s="42">
        <v>57</v>
      </c>
      <c r="V65" s="27"/>
      <c r="W65" s="27"/>
      <c r="X65" s="27"/>
      <c r="Y65" s="27"/>
      <c r="Z65" s="27"/>
    </row>
    <row r="66" spans="1:26" ht="36" x14ac:dyDescent="0.2">
      <c r="A66" s="38">
        <v>32</v>
      </c>
      <c r="B66" s="39" t="s">
        <v>129</v>
      </c>
      <c r="C66" s="40" t="s">
        <v>154</v>
      </c>
      <c r="D66" s="41">
        <v>2182.5500000000002</v>
      </c>
      <c r="E66" s="42" t="s">
        <v>131</v>
      </c>
      <c r="F66" s="41">
        <v>45.19</v>
      </c>
      <c r="G66" s="41">
        <v>203</v>
      </c>
      <c r="H66" s="41" t="s">
        <v>155</v>
      </c>
      <c r="I66" s="41">
        <v>4</v>
      </c>
      <c r="J66" s="41">
        <v>1991</v>
      </c>
      <c r="K66" s="42" t="s">
        <v>156</v>
      </c>
      <c r="L66" s="42"/>
      <c r="M66" s="42"/>
      <c r="N66" s="42"/>
      <c r="O66" s="42"/>
      <c r="P66" s="42"/>
      <c r="Q66" s="42"/>
      <c r="R66" s="42"/>
      <c r="S66" s="42"/>
      <c r="T66" s="42"/>
      <c r="U66" s="42">
        <v>22</v>
      </c>
      <c r="V66" s="27"/>
      <c r="W66" s="27"/>
      <c r="X66" s="27"/>
      <c r="Y66" s="27"/>
      <c r="Z66" s="27"/>
    </row>
    <row r="67" spans="1:26" ht="72" x14ac:dyDescent="0.2">
      <c r="A67" s="38">
        <v>33</v>
      </c>
      <c r="B67" s="39" t="s">
        <v>134</v>
      </c>
      <c r="C67" s="40">
        <v>9.3000000000000007</v>
      </c>
      <c r="D67" s="41">
        <v>206.24</v>
      </c>
      <c r="E67" s="42" t="s">
        <v>135</v>
      </c>
      <c r="F67" s="41"/>
      <c r="G67" s="41">
        <v>1918</v>
      </c>
      <c r="H67" s="41" t="s">
        <v>157</v>
      </c>
      <c r="I67" s="41"/>
      <c r="J67" s="41">
        <v>8700</v>
      </c>
      <c r="K67" s="42" t="s">
        <v>158</v>
      </c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27"/>
      <c r="W67" s="27"/>
      <c r="X67" s="27"/>
      <c r="Y67" s="27"/>
      <c r="Z67" s="27"/>
    </row>
    <row r="68" spans="1:26" ht="48" x14ac:dyDescent="0.2">
      <c r="A68" s="38">
        <v>34</v>
      </c>
      <c r="B68" s="39" t="s">
        <v>138</v>
      </c>
      <c r="C68" s="40">
        <v>1</v>
      </c>
      <c r="D68" s="41">
        <v>68.7</v>
      </c>
      <c r="E68" s="42" t="s">
        <v>139</v>
      </c>
      <c r="F68" s="41">
        <v>15.81</v>
      </c>
      <c r="G68" s="41">
        <v>69</v>
      </c>
      <c r="H68" s="41" t="s">
        <v>140</v>
      </c>
      <c r="I68" s="41">
        <v>16</v>
      </c>
      <c r="J68" s="41">
        <v>399</v>
      </c>
      <c r="K68" s="42" t="s">
        <v>141</v>
      </c>
      <c r="L68" s="42"/>
      <c r="M68" s="42"/>
      <c r="N68" s="42"/>
      <c r="O68" s="42"/>
      <c r="P68" s="42"/>
      <c r="Q68" s="42"/>
      <c r="R68" s="42"/>
      <c r="S68" s="42"/>
      <c r="T68" s="42"/>
      <c r="U68" s="42">
        <v>57</v>
      </c>
      <c r="V68" s="27"/>
      <c r="W68" s="27"/>
      <c r="X68" s="27"/>
      <c r="Y68" s="27"/>
      <c r="Z68" s="27"/>
    </row>
    <row r="69" spans="1:26" ht="60" x14ac:dyDescent="0.2">
      <c r="A69" s="38">
        <v>35</v>
      </c>
      <c r="B69" s="39" t="s">
        <v>142</v>
      </c>
      <c r="C69" s="40" t="s">
        <v>159</v>
      </c>
      <c r="D69" s="41">
        <v>25.6</v>
      </c>
      <c r="E69" s="42" t="s">
        <v>144</v>
      </c>
      <c r="F69" s="41"/>
      <c r="G69" s="41">
        <v>21</v>
      </c>
      <c r="H69" s="41" t="s">
        <v>160</v>
      </c>
      <c r="I69" s="41"/>
      <c r="J69" s="41">
        <v>40</v>
      </c>
      <c r="K69" s="42" t="s">
        <v>161</v>
      </c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27"/>
      <c r="W69" s="27"/>
      <c r="X69" s="27"/>
      <c r="Y69" s="27"/>
      <c r="Z69" s="27"/>
    </row>
    <row r="70" spans="1:26" ht="82.5" customHeight="1" x14ac:dyDescent="0.2">
      <c r="A70" s="38">
        <v>36</v>
      </c>
      <c r="B70" s="39" t="s">
        <v>147</v>
      </c>
      <c r="C70" s="40" t="s">
        <v>162</v>
      </c>
      <c r="D70" s="41">
        <v>33750</v>
      </c>
      <c r="E70" s="42" t="s">
        <v>149</v>
      </c>
      <c r="F70" s="41"/>
      <c r="G70" s="41">
        <v>37</v>
      </c>
      <c r="H70" s="41" t="s">
        <v>163</v>
      </c>
      <c r="I70" s="41"/>
      <c r="J70" s="41">
        <v>161</v>
      </c>
      <c r="K70" s="42" t="s">
        <v>164</v>
      </c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27"/>
      <c r="W70" s="27"/>
      <c r="X70" s="27"/>
      <c r="Y70" s="27"/>
      <c r="Z70" s="27"/>
    </row>
    <row r="71" spans="1:26" ht="17.850000000000001" customHeight="1" x14ac:dyDescent="0.2">
      <c r="A71" s="59" t="s">
        <v>165</v>
      </c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27"/>
      <c r="W71" s="27"/>
      <c r="X71" s="27"/>
      <c r="Y71" s="27"/>
      <c r="Z71" s="27"/>
    </row>
    <row r="72" spans="1:26" ht="60" x14ac:dyDescent="0.2">
      <c r="A72" s="38">
        <v>37</v>
      </c>
      <c r="B72" s="39" t="s">
        <v>166</v>
      </c>
      <c r="C72" s="40">
        <v>2</v>
      </c>
      <c r="D72" s="41">
        <v>339.64</v>
      </c>
      <c r="E72" s="42" t="s">
        <v>167</v>
      </c>
      <c r="F72" s="41" t="s">
        <v>168</v>
      </c>
      <c r="G72" s="41">
        <v>679</v>
      </c>
      <c r="H72" s="41" t="s">
        <v>169</v>
      </c>
      <c r="I72" s="41" t="s">
        <v>170</v>
      </c>
      <c r="J72" s="41">
        <v>4307</v>
      </c>
      <c r="K72" s="42" t="s">
        <v>171</v>
      </c>
      <c r="L72" s="42"/>
      <c r="M72" s="42"/>
      <c r="N72" s="42"/>
      <c r="O72" s="42"/>
      <c r="P72" s="42"/>
      <c r="Q72" s="42"/>
      <c r="R72" s="42"/>
      <c r="S72" s="42"/>
      <c r="T72" s="42"/>
      <c r="U72" s="42" t="s">
        <v>172</v>
      </c>
      <c r="V72" s="27"/>
      <c r="W72" s="27"/>
      <c r="X72" s="27"/>
      <c r="Y72" s="27"/>
      <c r="Z72" s="27"/>
    </row>
    <row r="73" spans="1:26" ht="48" x14ac:dyDescent="0.2">
      <c r="A73" s="38">
        <v>38</v>
      </c>
      <c r="B73" s="39" t="s">
        <v>53</v>
      </c>
      <c r="C73" s="40" t="s">
        <v>173</v>
      </c>
      <c r="D73" s="41">
        <v>117</v>
      </c>
      <c r="E73" s="42" t="s">
        <v>55</v>
      </c>
      <c r="F73" s="41"/>
      <c r="G73" s="41">
        <v>304</v>
      </c>
      <c r="H73" s="41" t="s">
        <v>174</v>
      </c>
      <c r="I73" s="41"/>
      <c r="J73" s="41">
        <v>954</v>
      </c>
      <c r="K73" s="42" t="s">
        <v>175</v>
      </c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27"/>
      <c r="W73" s="27"/>
      <c r="X73" s="27"/>
      <c r="Y73" s="27"/>
      <c r="Z73" s="27"/>
    </row>
    <row r="74" spans="1:26" ht="84" x14ac:dyDescent="0.2">
      <c r="A74" s="38">
        <v>39</v>
      </c>
      <c r="B74" s="39" t="s">
        <v>176</v>
      </c>
      <c r="C74" s="40" t="s">
        <v>177</v>
      </c>
      <c r="D74" s="41">
        <v>48.87</v>
      </c>
      <c r="E74" s="42" t="s">
        <v>178</v>
      </c>
      <c r="F74" s="41">
        <v>18.739999999999998</v>
      </c>
      <c r="G74" s="41">
        <v>98</v>
      </c>
      <c r="H74" s="41" t="s">
        <v>179</v>
      </c>
      <c r="I74" s="41">
        <v>37</v>
      </c>
      <c r="J74" s="41">
        <v>899</v>
      </c>
      <c r="K74" s="42" t="s">
        <v>180</v>
      </c>
      <c r="L74" s="42"/>
      <c r="M74" s="42"/>
      <c r="N74" s="42"/>
      <c r="O74" s="42"/>
      <c r="P74" s="42"/>
      <c r="Q74" s="42"/>
      <c r="R74" s="42"/>
      <c r="S74" s="42"/>
      <c r="T74" s="42"/>
      <c r="U74" s="42">
        <v>113</v>
      </c>
      <c r="V74" s="27"/>
      <c r="W74" s="27"/>
      <c r="X74" s="27"/>
      <c r="Y74" s="27"/>
      <c r="Z74" s="27"/>
    </row>
    <row r="75" spans="1:26" ht="60" x14ac:dyDescent="0.2">
      <c r="A75" s="38">
        <v>40</v>
      </c>
      <c r="B75" s="39" t="s">
        <v>181</v>
      </c>
      <c r="C75" s="40">
        <v>2</v>
      </c>
      <c r="D75" s="41">
        <v>457</v>
      </c>
      <c r="E75" s="42" t="s">
        <v>182</v>
      </c>
      <c r="F75" s="41"/>
      <c r="G75" s="41">
        <v>914</v>
      </c>
      <c r="H75" s="41" t="s">
        <v>183</v>
      </c>
      <c r="I75" s="41"/>
      <c r="J75" s="41">
        <v>5731</v>
      </c>
      <c r="K75" s="42" t="s">
        <v>184</v>
      </c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27"/>
      <c r="W75" s="27"/>
      <c r="X75" s="27"/>
      <c r="Y75" s="27"/>
      <c r="Z75" s="27"/>
    </row>
    <row r="76" spans="1:26" ht="72" x14ac:dyDescent="0.2">
      <c r="A76" s="38">
        <v>41</v>
      </c>
      <c r="B76" s="39" t="s">
        <v>185</v>
      </c>
      <c r="C76" s="40" t="s">
        <v>177</v>
      </c>
      <c r="D76" s="41">
        <v>138.69999999999999</v>
      </c>
      <c r="E76" s="42" t="s">
        <v>186</v>
      </c>
      <c r="F76" s="41">
        <v>8.09</v>
      </c>
      <c r="G76" s="41">
        <v>277</v>
      </c>
      <c r="H76" s="41" t="s">
        <v>187</v>
      </c>
      <c r="I76" s="41">
        <v>16</v>
      </c>
      <c r="J76" s="41">
        <v>637</v>
      </c>
      <c r="K76" s="42" t="s">
        <v>188</v>
      </c>
      <c r="L76" s="42"/>
      <c r="M76" s="42"/>
      <c r="N76" s="42"/>
      <c r="O76" s="42"/>
      <c r="P76" s="42"/>
      <c r="Q76" s="42"/>
      <c r="R76" s="42"/>
      <c r="S76" s="42"/>
      <c r="T76" s="42"/>
      <c r="U76" s="42">
        <v>50</v>
      </c>
      <c r="V76" s="27"/>
      <c r="W76" s="27"/>
      <c r="X76" s="27"/>
      <c r="Y76" s="27"/>
      <c r="Z76" s="27"/>
    </row>
    <row r="77" spans="1:26" ht="48" x14ac:dyDescent="0.2">
      <c r="A77" s="38">
        <v>42</v>
      </c>
      <c r="B77" s="39" t="s">
        <v>189</v>
      </c>
      <c r="C77" s="40">
        <v>2</v>
      </c>
      <c r="D77" s="41">
        <v>385</v>
      </c>
      <c r="E77" s="42" t="s">
        <v>190</v>
      </c>
      <c r="F77" s="41"/>
      <c r="G77" s="41">
        <v>770</v>
      </c>
      <c r="H77" s="41" t="s">
        <v>191</v>
      </c>
      <c r="I77" s="41"/>
      <c r="J77" s="41">
        <v>578</v>
      </c>
      <c r="K77" s="42" t="s">
        <v>192</v>
      </c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27"/>
      <c r="W77" s="27"/>
      <c r="X77" s="27"/>
      <c r="Y77" s="27"/>
      <c r="Z77" s="27"/>
    </row>
    <row r="78" spans="1:26" ht="84" x14ac:dyDescent="0.2">
      <c r="A78" s="38">
        <v>43</v>
      </c>
      <c r="B78" s="39" t="s">
        <v>193</v>
      </c>
      <c r="C78" s="40" t="s">
        <v>194</v>
      </c>
      <c r="D78" s="41">
        <v>22.8</v>
      </c>
      <c r="E78" s="42" t="s">
        <v>195</v>
      </c>
      <c r="F78" s="41"/>
      <c r="G78" s="41">
        <v>46</v>
      </c>
      <c r="H78" s="41" t="s">
        <v>196</v>
      </c>
      <c r="I78" s="41"/>
      <c r="J78" s="41">
        <v>214</v>
      </c>
      <c r="K78" s="42" t="s">
        <v>197</v>
      </c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27"/>
      <c r="W78" s="27"/>
      <c r="X78" s="27"/>
      <c r="Y78" s="27"/>
      <c r="Z78" s="27"/>
    </row>
    <row r="79" spans="1:26" ht="72" x14ac:dyDescent="0.2">
      <c r="A79" s="38">
        <v>44</v>
      </c>
      <c r="B79" s="39" t="s">
        <v>198</v>
      </c>
      <c r="C79" s="40" t="s">
        <v>199</v>
      </c>
      <c r="D79" s="41">
        <v>292.24</v>
      </c>
      <c r="E79" s="42" t="s">
        <v>200</v>
      </c>
      <c r="F79" s="41" t="s">
        <v>201</v>
      </c>
      <c r="G79" s="41">
        <v>58</v>
      </c>
      <c r="H79" s="41" t="s">
        <v>202</v>
      </c>
      <c r="I79" s="41" t="s">
        <v>203</v>
      </c>
      <c r="J79" s="41">
        <v>290</v>
      </c>
      <c r="K79" s="42" t="s">
        <v>204</v>
      </c>
      <c r="L79" s="42"/>
      <c r="M79" s="42"/>
      <c r="N79" s="42"/>
      <c r="O79" s="42"/>
      <c r="P79" s="42"/>
      <c r="Q79" s="42"/>
      <c r="R79" s="42"/>
      <c r="S79" s="42"/>
      <c r="T79" s="42"/>
      <c r="U79" s="42" t="s">
        <v>205</v>
      </c>
      <c r="V79" s="27"/>
      <c r="W79" s="27"/>
      <c r="X79" s="27"/>
      <c r="Y79" s="27"/>
      <c r="Z79" s="27"/>
    </row>
    <row r="80" spans="1:26" ht="17.850000000000001" customHeight="1" x14ac:dyDescent="0.2">
      <c r="A80" s="59" t="s">
        <v>206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27"/>
      <c r="W80" s="27"/>
      <c r="X80" s="27"/>
      <c r="Y80" s="27"/>
      <c r="Z80" s="27"/>
    </row>
    <row r="81" spans="1:26" ht="72" x14ac:dyDescent="0.2">
      <c r="A81" s="38">
        <v>45</v>
      </c>
      <c r="B81" s="39" t="s">
        <v>207</v>
      </c>
      <c r="C81" s="40" t="s">
        <v>208</v>
      </c>
      <c r="D81" s="41">
        <v>152.57</v>
      </c>
      <c r="E81" s="42" t="s">
        <v>209</v>
      </c>
      <c r="F81" s="41">
        <v>70.58</v>
      </c>
      <c r="G81" s="41">
        <v>1</v>
      </c>
      <c r="H81" s="41">
        <v>1</v>
      </c>
      <c r="I81" s="41"/>
      <c r="J81" s="41">
        <v>7</v>
      </c>
      <c r="K81" s="42">
        <v>7</v>
      </c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27"/>
      <c r="W81" s="27"/>
      <c r="X81" s="27"/>
      <c r="Y81" s="27"/>
      <c r="Z81" s="27"/>
    </row>
    <row r="82" spans="1:26" ht="60" x14ac:dyDescent="0.2">
      <c r="A82" s="38">
        <v>46</v>
      </c>
      <c r="B82" s="39" t="s">
        <v>210</v>
      </c>
      <c r="C82" s="40" t="s">
        <v>211</v>
      </c>
      <c r="D82" s="41">
        <v>32.47</v>
      </c>
      <c r="E82" s="42" t="s">
        <v>212</v>
      </c>
      <c r="F82" s="41"/>
      <c r="G82" s="41">
        <v>20</v>
      </c>
      <c r="H82" s="41" t="s">
        <v>213</v>
      </c>
      <c r="I82" s="41"/>
      <c r="J82" s="41">
        <v>90</v>
      </c>
      <c r="K82" s="42" t="s">
        <v>214</v>
      </c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27"/>
      <c r="W82" s="27"/>
      <c r="X82" s="27"/>
      <c r="Y82" s="27"/>
      <c r="Z82" s="27"/>
    </row>
    <row r="83" spans="1:26" ht="72" x14ac:dyDescent="0.2">
      <c r="A83" s="38">
        <v>47</v>
      </c>
      <c r="B83" s="39" t="s">
        <v>215</v>
      </c>
      <c r="C83" s="40">
        <v>1</v>
      </c>
      <c r="D83" s="41">
        <v>212.58</v>
      </c>
      <c r="E83" s="42" t="s">
        <v>216</v>
      </c>
      <c r="F83" s="41">
        <v>15.14</v>
      </c>
      <c r="G83" s="41">
        <v>213</v>
      </c>
      <c r="H83" s="41" t="s">
        <v>217</v>
      </c>
      <c r="I83" s="41">
        <v>15</v>
      </c>
      <c r="J83" s="41">
        <v>648</v>
      </c>
      <c r="K83" s="42" t="s">
        <v>218</v>
      </c>
      <c r="L83" s="42"/>
      <c r="M83" s="42"/>
      <c r="N83" s="42"/>
      <c r="O83" s="42"/>
      <c r="P83" s="42"/>
      <c r="Q83" s="42"/>
      <c r="R83" s="42"/>
      <c r="S83" s="42"/>
      <c r="T83" s="42"/>
      <c r="U83" s="42">
        <v>47</v>
      </c>
      <c r="V83" s="27"/>
      <c r="W83" s="27"/>
      <c r="X83" s="27"/>
      <c r="Y83" s="27"/>
      <c r="Z83" s="27"/>
    </row>
    <row r="84" spans="1:26" ht="36" x14ac:dyDescent="0.2">
      <c r="A84" s="38">
        <v>48</v>
      </c>
      <c r="B84" s="39" t="s">
        <v>219</v>
      </c>
      <c r="C84" s="40">
        <v>1</v>
      </c>
      <c r="D84" s="41">
        <v>385</v>
      </c>
      <c r="E84" s="42" t="s">
        <v>190</v>
      </c>
      <c r="F84" s="41"/>
      <c r="G84" s="41">
        <v>385</v>
      </c>
      <c r="H84" s="41" t="s">
        <v>190</v>
      </c>
      <c r="I84" s="41"/>
      <c r="J84" s="41">
        <v>289</v>
      </c>
      <c r="K84" s="42" t="s">
        <v>220</v>
      </c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27"/>
      <c r="W84" s="27"/>
      <c r="X84" s="27"/>
      <c r="Y84" s="27"/>
      <c r="Z84" s="27"/>
    </row>
    <row r="85" spans="1:26" ht="84" x14ac:dyDescent="0.2">
      <c r="A85" s="38">
        <v>49</v>
      </c>
      <c r="B85" s="39" t="s">
        <v>221</v>
      </c>
      <c r="C85" s="40">
        <v>1</v>
      </c>
      <c r="D85" s="41">
        <v>33.979999999999997</v>
      </c>
      <c r="E85" s="42" t="s">
        <v>222</v>
      </c>
      <c r="F85" s="41">
        <v>12.49</v>
      </c>
      <c r="G85" s="41">
        <v>34</v>
      </c>
      <c r="H85" s="41" t="s">
        <v>223</v>
      </c>
      <c r="I85" s="41">
        <v>12</v>
      </c>
      <c r="J85" s="41">
        <v>315</v>
      </c>
      <c r="K85" s="42" t="s">
        <v>224</v>
      </c>
      <c r="L85" s="42"/>
      <c r="M85" s="42"/>
      <c r="N85" s="42"/>
      <c r="O85" s="42"/>
      <c r="P85" s="42"/>
      <c r="Q85" s="42"/>
      <c r="R85" s="42"/>
      <c r="S85" s="42"/>
      <c r="T85" s="42"/>
      <c r="U85" s="42">
        <v>38</v>
      </c>
      <c r="V85" s="27"/>
      <c r="W85" s="27"/>
      <c r="X85" s="27"/>
      <c r="Y85" s="27"/>
      <c r="Z85" s="27"/>
    </row>
    <row r="86" spans="1:26" ht="48" x14ac:dyDescent="0.2">
      <c r="A86" s="38">
        <v>50</v>
      </c>
      <c r="B86" s="39" t="s">
        <v>225</v>
      </c>
      <c r="C86" s="40">
        <v>1</v>
      </c>
      <c r="D86" s="41">
        <v>758.88</v>
      </c>
      <c r="E86" s="42" t="s">
        <v>226</v>
      </c>
      <c r="F86" s="41"/>
      <c r="G86" s="41">
        <v>759</v>
      </c>
      <c r="H86" s="41" t="s">
        <v>227</v>
      </c>
      <c r="I86" s="41"/>
      <c r="J86" s="41">
        <v>1784</v>
      </c>
      <c r="K86" s="42" t="s">
        <v>228</v>
      </c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27"/>
      <c r="W86" s="27"/>
      <c r="X86" s="27"/>
      <c r="Y86" s="27"/>
      <c r="Z86" s="27"/>
    </row>
    <row r="87" spans="1:26" ht="17.850000000000001" customHeight="1" x14ac:dyDescent="0.2">
      <c r="A87" s="59" t="s">
        <v>229</v>
      </c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27"/>
      <c r="W87" s="27"/>
      <c r="X87" s="27"/>
      <c r="Y87" s="27"/>
      <c r="Z87" s="27"/>
    </row>
    <row r="88" spans="1:26" ht="72" x14ac:dyDescent="0.2">
      <c r="A88" s="38">
        <v>51</v>
      </c>
      <c r="B88" s="39" t="s">
        <v>230</v>
      </c>
      <c r="C88" s="40" t="s">
        <v>231</v>
      </c>
      <c r="D88" s="41">
        <v>504.31</v>
      </c>
      <c r="E88" s="42" t="s">
        <v>232</v>
      </c>
      <c r="F88" s="41" t="s">
        <v>233</v>
      </c>
      <c r="G88" s="41">
        <v>172</v>
      </c>
      <c r="H88" s="41" t="s">
        <v>234</v>
      </c>
      <c r="I88" s="41" t="s">
        <v>235</v>
      </c>
      <c r="J88" s="41">
        <v>1214</v>
      </c>
      <c r="K88" s="42">
        <v>429</v>
      </c>
      <c r="L88" s="42"/>
      <c r="M88" s="42"/>
      <c r="N88" s="42"/>
      <c r="O88" s="42"/>
      <c r="P88" s="42"/>
      <c r="Q88" s="42"/>
      <c r="R88" s="42"/>
      <c r="S88" s="42"/>
      <c r="T88" s="42"/>
      <c r="U88" s="42" t="s">
        <v>236</v>
      </c>
      <c r="V88" s="27"/>
      <c r="W88" s="27"/>
      <c r="X88" s="27"/>
      <c r="Y88" s="27"/>
      <c r="Z88" s="27"/>
    </row>
    <row r="89" spans="1:26" ht="36" x14ac:dyDescent="0.2">
      <c r="A89" s="43">
        <v>52</v>
      </c>
      <c r="B89" s="44" t="s">
        <v>237</v>
      </c>
      <c r="C89" s="45">
        <v>341.9</v>
      </c>
      <c r="D89" s="46">
        <v>0.3</v>
      </c>
      <c r="E89" s="47" t="s">
        <v>238</v>
      </c>
      <c r="F89" s="46"/>
      <c r="G89" s="46">
        <v>103</v>
      </c>
      <c r="H89" s="46" t="s">
        <v>239</v>
      </c>
      <c r="I89" s="46"/>
      <c r="J89" s="46">
        <v>472</v>
      </c>
      <c r="K89" s="47" t="s">
        <v>240</v>
      </c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27"/>
      <c r="W89" s="27"/>
      <c r="X89" s="27"/>
      <c r="Y89" s="27"/>
      <c r="Z89" s="27"/>
    </row>
    <row r="90" spans="1:26" x14ac:dyDescent="0.2">
      <c r="A90" s="57" t="s">
        <v>241</v>
      </c>
      <c r="B90" s="58"/>
      <c r="C90" s="58"/>
      <c r="D90" s="58"/>
      <c r="E90" s="58"/>
      <c r="F90" s="58"/>
      <c r="G90" s="49">
        <v>46504</v>
      </c>
      <c r="H90" s="49"/>
      <c r="I90" s="49"/>
      <c r="J90" s="49">
        <v>220210</v>
      </c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27"/>
      <c r="W90" s="27"/>
      <c r="X90" s="27"/>
      <c r="Y90" s="27"/>
      <c r="Z90" s="27"/>
    </row>
    <row r="91" spans="1:26" ht="21" customHeight="1" x14ac:dyDescent="0.2">
      <c r="A91" s="55" t="s">
        <v>242</v>
      </c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27"/>
      <c r="W91" s="27"/>
      <c r="X91" s="27"/>
      <c r="Y91" s="27"/>
      <c r="Z91" s="27"/>
    </row>
    <row r="92" spans="1:26" ht="17.850000000000001" customHeight="1" x14ac:dyDescent="0.2">
      <c r="A92" s="59" t="s">
        <v>243</v>
      </c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27"/>
      <c r="W92" s="27"/>
      <c r="X92" s="27"/>
      <c r="Y92" s="27"/>
      <c r="Z92" s="27"/>
    </row>
    <row r="93" spans="1:26" ht="72" x14ac:dyDescent="0.2">
      <c r="A93" s="38">
        <v>53</v>
      </c>
      <c r="B93" s="39" t="s">
        <v>244</v>
      </c>
      <c r="C93" s="40" t="s">
        <v>245</v>
      </c>
      <c r="D93" s="41">
        <v>2389.84</v>
      </c>
      <c r="E93" s="42" t="s">
        <v>246</v>
      </c>
      <c r="F93" s="41" t="s">
        <v>247</v>
      </c>
      <c r="G93" s="41">
        <v>55</v>
      </c>
      <c r="H93" s="41" t="s">
        <v>248</v>
      </c>
      <c r="I93" s="41" t="s">
        <v>249</v>
      </c>
      <c r="J93" s="41">
        <v>404</v>
      </c>
      <c r="K93" s="42" t="s">
        <v>250</v>
      </c>
      <c r="L93" s="42"/>
      <c r="M93" s="42"/>
      <c r="N93" s="42"/>
      <c r="O93" s="42"/>
      <c r="P93" s="42"/>
      <c r="Q93" s="42"/>
      <c r="R93" s="42"/>
      <c r="S93" s="42"/>
      <c r="T93" s="42"/>
      <c r="U93" s="42" t="s">
        <v>251</v>
      </c>
      <c r="V93" s="27"/>
      <c r="W93" s="27"/>
      <c r="X93" s="27"/>
      <c r="Y93" s="27"/>
      <c r="Z93" s="27"/>
    </row>
    <row r="94" spans="1:26" ht="84" x14ac:dyDescent="0.2">
      <c r="A94" s="38">
        <v>54</v>
      </c>
      <c r="B94" s="39" t="s">
        <v>252</v>
      </c>
      <c r="C94" s="40" t="s">
        <v>253</v>
      </c>
      <c r="D94" s="41">
        <v>67.3</v>
      </c>
      <c r="E94" s="42" t="s">
        <v>254</v>
      </c>
      <c r="F94" s="41"/>
      <c r="G94" s="41">
        <v>156</v>
      </c>
      <c r="H94" s="41" t="s">
        <v>255</v>
      </c>
      <c r="I94" s="41"/>
      <c r="J94" s="41">
        <v>992</v>
      </c>
      <c r="K94" s="42" t="s">
        <v>256</v>
      </c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27"/>
      <c r="W94" s="27"/>
      <c r="X94" s="27"/>
      <c r="Y94" s="27"/>
      <c r="Z94" s="27"/>
    </row>
    <row r="95" spans="1:26" ht="60" x14ac:dyDescent="0.2">
      <c r="A95" s="38">
        <v>55</v>
      </c>
      <c r="B95" s="39" t="s">
        <v>257</v>
      </c>
      <c r="C95" s="40" t="s">
        <v>258</v>
      </c>
      <c r="D95" s="41">
        <v>31686.43</v>
      </c>
      <c r="E95" s="42" t="s">
        <v>259</v>
      </c>
      <c r="F95" s="41" t="s">
        <v>260</v>
      </c>
      <c r="G95" s="41">
        <v>158</v>
      </c>
      <c r="H95" s="41" t="s">
        <v>261</v>
      </c>
      <c r="I95" s="41" t="s">
        <v>262</v>
      </c>
      <c r="J95" s="41">
        <v>1382</v>
      </c>
      <c r="K95" s="42" t="s">
        <v>263</v>
      </c>
      <c r="L95" s="42"/>
      <c r="M95" s="42"/>
      <c r="N95" s="42"/>
      <c r="O95" s="42"/>
      <c r="P95" s="42"/>
      <c r="Q95" s="42"/>
      <c r="R95" s="42"/>
      <c r="S95" s="42"/>
      <c r="T95" s="42"/>
      <c r="U95" s="42" t="s">
        <v>264</v>
      </c>
      <c r="V95" s="27"/>
      <c r="W95" s="27"/>
      <c r="X95" s="27"/>
      <c r="Y95" s="27"/>
      <c r="Z95" s="27"/>
    </row>
    <row r="96" spans="1:26" ht="72" x14ac:dyDescent="0.2">
      <c r="A96" s="38">
        <v>56</v>
      </c>
      <c r="B96" s="39" t="s">
        <v>198</v>
      </c>
      <c r="C96" s="40" t="s">
        <v>265</v>
      </c>
      <c r="D96" s="41">
        <v>292.24</v>
      </c>
      <c r="E96" s="42" t="s">
        <v>200</v>
      </c>
      <c r="F96" s="41" t="s">
        <v>201</v>
      </c>
      <c r="G96" s="41">
        <v>229</v>
      </c>
      <c r="H96" s="41" t="s">
        <v>266</v>
      </c>
      <c r="I96" s="41" t="s">
        <v>267</v>
      </c>
      <c r="J96" s="41">
        <v>1133</v>
      </c>
      <c r="K96" s="42" t="s">
        <v>268</v>
      </c>
      <c r="L96" s="42"/>
      <c r="M96" s="42"/>
      <c r="N96" s="42"/>
      <c r="O96" s="42"/>
      <c r="P96" s="42"/>
      <c r="Q96" s="42"/>
      <c r="R96" s="42"/>
      <c r="S96" s="42"/>
      <c r="T96" s="42"/>
      <c r="U96" s="42" t="s">
        <v>269</v>
      </c>
      <c r="V96" s="27"/>
      <c r="W96" s="27"/>
      <c r="X96" s="27"/>
      <c r="Y96" s="27"/>
      <c r="Z96" s="27"/>
    </row>
    <row r="97" spans="1:26" ht="17.850000000000001" customHeight="1" x14ac:dyDescent="0.2">
      <c r="A97" s="59" t="s">
        <v>270</v>
      </c>
      <c r="B97" s="60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27"/>
      <c r="W97" s="27"/>
      <c r="X97" s="27"/>
      <c r="Y97" s="27"/>
      <c r="Z97" s="27"/>
    </row>
    <row r="98" spans="1:26" ht="84" x14ac:dyDescent="0.2">
      <c r="A98" s="38">
        <v>57</v>
      </c>
      <c r="B98" s="39" t="s">
        <v>271</v>
      </c>
      <c r="C98" s="40">
        <v>0.6</v>
      </c>
      <c r="D98" s="41">
        <v>99.9</v>
      </c>
      <c r="E98" s="42" t="s">
        <v>98</v>
      </c>
      <c r="F98" s="41"/>
      <c r="G98" s="41">
        <v>60</v>
      </c>
      <c r="H98" s="41" t="s">
        <v>272</v>
      </c>
      <c r="I98" s="41"/>
      <c r="J98" s="41">
        <v>381</v>
      </c>
      <c r="K98" s="42" t="s">
        <v>273</v>
      </c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27"/>
      <c r="W98" s="27"/>
      <c r="X98" s="27"/>
      <c r="Y98" s="27"/>
      <c r="Z98" s="27"/>
    </row>
    <row r="99" spans="1:26" ht="48" x14ac:dyDescent="0.2">
      <c r="A99" s="38">
        <v>58</v>
      </c>
      <c r="B99" s="39" t="s">
        <v>274</v>
      </c>
      <c r="C99" s="40" t="s">
        <v>208</v>
      </c>
      <c r="D99" s="41">
        <v>2182.5500000000002</v>
      </c>
      <c r="E99" s="42" t="s">
        <v>131</v>
      </c>
      <c r="F99" s="41">
        <v>45.19</v>
      </c>
      <c r="G99" s="41">
        <v>13</v>
      </c>
      <c r="H99" s="41" t="s">
        <v>275</v>
      </c>
      <c r="I99" s="41"/>
      <c r="J99" s="41">
        <v>128</v>
      </c>
      <c r="K99" s="42" t="s">
        <v>276</v>
      </c>
      <c r="L99" s="42"/>
      <c r="M99" s="42"/>
      <c r="N99" s="42"/>
      <c r="O99" s="42"/>
      <c r="P99" s="42"/>
      <c r="Q99" s="42"/>
      <c r="R99" s="42"/>
      <c r="S99" s="42"/>
      <c r="T99" s="42"/>
      <c r="U99" s="42">
        <v>1</v>
      </c>
      <c r="V99" s="27"/>
      <c r="W99" s="27"/>
      <c r="X99" s="27"/>
      <c r="Y99" s="27"/>
      <c r="Z99" s="27"/>
    </row>
    <row r="100" spans="1:26" ht="72" x14ac:dyDescent="0.2">
      <c r="A100" s="38">
        <v>59</v>
      </c>
      <c r="B100" s="39" t="s">
        <v>198</v>
      </c>
      <c r="C100" s="40">
        <v>0.2</v>
      </c>
      <c r="D100" s="41">
        <v>292.24</v>
      </c>
      <c r="E100" s="42" t="s">
        <v>200</v>
      </c>
      <c r="F100" s="41" t="s">
        <v>201</v>
      </c>
      <c r="G100" s="41">
        <v>58</v>
      </c>
      <c r="H100" s="41" t="s">
        <v>202</v>
      </c>
      <c r="I100" s="41" t="s">
        <v>203</v>
      </c>
      <c r="J100" s="41">
        <v>290</v>
      </c>
      <c r="K100" s="42" t="s">
        <v>204</v>
      </c>
      <c r="L100" s="42"/>
      <c r="M100" s="42"/>
      <c r="N100" s="42"/>
      <c r="O100" s="42"/>
      <c r="P100" s="42"/>
      <c r="Q100" s="42"/>
      <c r="R100" s="42"/>
      <c r="S100" s="42"/>
      <c r="T100" s="42"/>
      <c r="U100" s="42" t="s">
        <v>205</v>
      </c>
      <c r="V100" s="27"/>
      <c r="W100" s="27"/>
      <c r="X100" s="27"/>
      <c r="Y100" s="27"/>
      <c r="Z100" s="27"/>
    </row>
    <row r="101" spans="1:26" ht="48" x14ac:dyDescent="0.2">
      <c r="A101" s="38">
        <v>60</v>
      </c>
      <c r="B101" s="39" t="s">
        <v>277</v>
      </c>
      <c r="C101" s="40">
        <v>1</v>
      </c>
      <c r="D101" s="41">
        <v>62.45</v>
      </c>
      <c r="E101" s="42" t="s">
        <v>278</v>
      </c>
      <c r="F101" s="41">
        <v>14.37</v>
      </c>
      <c r="G101" s="41">
        <v>62</v>
      </c>
      <c r="H101" s="41" t="s">
        <v>279</v>
      </c>
      <c r="I101" s="41">
        <v>14</v>
      </c>
      <c r="J101" s="41">
        <v>363</v>
      </c>
      <c r="K101" s="42" t="s">
        <v>280</v>
      </c>
      <c r="L101" s="42"/>
      <c r="M101" s="42"/>
      <c r="N101" s="42"/>
      <c r="O101" s="42"/>
      <c r="P101" s="42"/>
      <c r="Q101" s="42"/>
      <c r="R101" s="42"/>
      <c r="S101" s="42"/>
      <c r="T101" s="42"/>
      <c r="U101" s="42">
        <v>52</v>
      </c>
      <c r="V101" s="27"/>
      <c r="W101" s="27"/>
      <c r="X101" s="27"/>
      <c r="Y101" s="27"/>
      <c r="Z101" s="27"/>
    </row>
    <row r="102" spans="1:26" ht="17.850000000000001" customHeight="1" x14ac:dyDescent="0.2">
      <c r="A102" s="59" t="s">
        <v>281</v>
      </c>
      <c r="B102" s="60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27"/>
      <c r="W102" s="27"/>
      <c r="X102" s="27"/>
      <c r="Y102" s="27"/>
      <c r="Z102" s="27"/>
    </row>
    <row r="103" spans="1:26" ht="72" x14ac:dyDescent="0.2">
      <c r="A103" s="38">
        <v>61</v>
      </c>
      <c r="B103" s="39" t="s">
        <v>282</v>
      </c>
      <c r="C103" s="40" t="s">
        <v>283</v>
      </c>
      <c r="D103" s="41">
        <v>2870.01</v>
      </c>
      <c r="E103" s="42" t="s">
        <v>284</v>
      </c>
      <c r="F103" s="41" t="s">
        <v>285</v>
      </c>
      <c r="G103" s="41">
        <v>63</v>
      </c>
      <c r="H103" s="41" t="s">
        <v>286</v>
      </c>
      <c r="I103" s="41" t="s">
        <v>287</v>
      </c>
      <c r="J103" s="41">
        <v>411</v>
      </c>
      <c r="K103" s="42" t="s">
        <v>288</v>
      </c>
      <c r="L103" s="42"/>
      <c r="M103" s="42"/>
      <c r="N103" s="42"/>
      <c r="O103" s="42"/>
      <c r="P103" s="42"/>
      <c r="Q103" s="42"/>
      <c r="R103" s="42"/>
      <c r="S103" s="42"/>
      <c r="T103" s="42"/>
      <c r="U103" s="42" t="s">
        <v>289</v>
      </c>
      <c r="V103" s="27"/>
      <c r="W103" s="27"/>
      <c r="X103" s="27"/>
      <c r="Y103" s="27"/>
      <c r="Z103" s="27"/>
    </row>
    <row r="104" spans="1:26" ht="84" x14ac:dyDescent="0.2">
      <c r="A104" s="38">
        <v>62</v>
      </c>
      <c r="B104" s="39" t="s">
        <v>252</v>
      </c>
      <c r="C104" s="40" t="s">
        <v>290</v>
      </c>
      <c r="D104" s="41">
        <v>67.3</v>
      </c>
      <c r="E104" s="42" t="s">
        <v>254</v>
      </c>
      <c r="F104" s="41"/>
      <c r="G104" s="41">
        <v>150</v>
      </c>
      <c r="H104" s="41" t="s">
        <v>291</v>
      </c>
      <c r="I104" s="41"/>
      <c r="J104" s="41">
        <v>949</v>
      </c>
      <c r="K104" s="42" t="s">
        <v>292</v>
      </c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27"/>
      <c r="W104" s="27"/>
      <c r="X104" s="27"/>
      <c r="Y104" s="27"/>
      <c r="Z104" s="27"/>
    </row>
    <row r="105" spans="1:26" ht="48" x14ac:dyDescent="0.2">
      <c r="A105" s="38">
        <v>63</v>
      </c>
      <c r="B105" s="39" t="s">
        <v>293</v>
      </c>
      <c r="C105" s="40" t="s">
        <v>294</v>
      </c>
      <c r="D105" s="41">
        <v>331.98</v>
      </c>
      <c r="E105" s="42" t="s">
        <v>295</v>
      </c>
      <c r="F105" s="41" t="s">
        <v>296</v>
      </c>
      <c r="G105" s="41">
        <v>2</v>
      </c>
      <c r="H105" s="41" t="s">
        <v>297</v>
      </c>
      <c r="I105" s="41"/>
      <c r="J105" s="41">
        <v>14</v>
      </c>
      <c r="K105" s="42" t="s">
        <v>298</v>
      </c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27"/>
      <c r="W105" s="27"/>
      <c r="X105" s="27"/>
      <c r="Y105" s="27"/>
      <c r="Z105" s="27"/>
    </row>
    <row r="106" spans="1:26" ht="48" x14ac:dyDescent="0.2">
      <c r="A106" s="38">
        <v>64</v>
      </c>
      <c r="B106" s="39" t="s">
        <v>299</v>
      </c>
      <c r="C106" s="40" t="s">
        <v>294</v>
      </c>
      <c r="D106" s="41">
        <v>439.21</v>
      </c>
      <c r="E106" s="42" t="s">
        <v>300</v>
      </c>
      <c r="F106" s="41" t="s">
        <v>301</v>
      </c>
      <c r="G106" s="41">
        <v>3</v>
      </c>
      <c r="H106" s="41" t="s">
        <v>302</v>
      </c>
      <c r="I106" s="41"/>
      <c r="J106" s="41">
        <v>14</v>
      </c>
      <c r="K106" s="42" t="s">
        <v>303</v>
      </c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27"/>
      <c r="W106" s="27"/>
      <c r="X106" s="27"/>
      <c r="Y106" s="27"/>
      <c r="Z106" s="27"/>
    </row>
    <row r="107" spans="1:26" ht="48" x14ac:dyDescent="0.2">
      <c r="A107" s="38">
        <v>65</v>
      </c>
      <c r="B107" s="39" t="s">
        <v>304</v>
      </c>
      <c r="C107" s="40" t="s">
        <v>305</v>
      </c>
      <c r="D107" s="41">
        <v>3659.44</v>
      </c>
      <c r="E107" s="42" t="s">
        <v>306</v>
      </c>
      <c r="F107" s="41">
        <v>430.27</v>
      </c>
      <c r="G107" s="41">
        <v>37</v>
      </c>
      <c r="H107" s="41" t="s">
        <v>307</v>
      </c>
      <c r="I107" s="41">
        <v>4</v>
      </c>
      <c r="J107" s="41">
        <v>393</v>
      </c>
      <c r="K107" s="42" t="s">
        <v>308</v>
      </c>
      <c r="L107" s="42"/>
      <c r="M107" s="42"/>
      <c r="N107" s="42"/>
      <c r="O107" s="42"/>
      <c r="P107" s="42"/>
      <c r="Q107" s="42"/>
      <c r="R107" s="42"/>
      <c r="S107" s="42"/>
      <c r="T107" s="42"/>
      <c r="U107" s="42">
        <v>25</v>
      </c>
      <c r="V107" s="27"/>
      <c r="W107" s="27"/>
      <c r="X107" s="27"/>
      <c r="Y107" s="27"/>
      <c r="Z107" s="27"/>
    </row>
    <row r="108" spans="1:26" ht="60" x14ac:dyDescent="0.2">
      <c r="A108" s="38">
        <v>66</v>
      </c>
      <c r="B108" s="39" t="s">
        <v>309</v>
      </c>
      <c r="C108" s="40" t="s">
        <v>310</v>
      </c>
      <c r="D108" s="41">
        <v>31686.43</v>
      </c>
      <c r="E108" s="42" t="s">
        <v>259</v>
      </c>
      <c r="F108" s="41" t="s">
        <v>260</v>
      </c>
      <c r="G108" s="41">
        <v>349</v>
      </c>
      <c r="H108" s="41" t="s">
        <v>311</v>
      </c>
      <c r="I108" s="41" t="s">
        <v>312</v>
      </c>
      <c r="J108" s="41">
        <v>3041</v>
      </c>
      <c r="K108" s="42" t="s">
        <v>313</v>
      </c>
      <c r="L108" s="42"/>
      <c r="M108" s="42"/>
      <c r="N108" s="42"/>
      <c r="O108" s="42"/>
      <c r="P108" s="42"/>
      <c r="Q108" s="42"/>
      <c r="R108" s="42"/>
      <c r="S108" s="42"/>
      <c r="T108" s="42"/>
      <c r="U108" s="42" t="s">
        <v>314</v>
      </c>
      <c r="V108" s="27"/>
      <c r="W108" s="27"/>
      <c r="X108" s="27"/>
      <c r="Y108" s="27"/>
      <c r="Z108" s="27"/>
    </row>
    <row r="109" spans="1:26" ht="72" x14ac:dyDescent="0.2">
      <c r="A109" s="38">
        <v>67</v>
      </c>
      <c r="B109" s="39" t="s">
        <v>315</v>
      </c>
      <c r="C109" s="40">
        <v>1</v>
      </c>
      <c r="D109" s="41">
        <v>991.28</v>
      </c>
      <c r="E109" s="42" t="s">
        <v>316</v>
      </c>
      <c r="F109" s="41" t="s">
        <v>317</v>
      </c>
      <c r="G109" s="41">
        <v>991</v>
      </c>
      <c r="H109" s="41" t="s">
        <v>318</v>
      </c>
      <c r="I109" s="41" t="s">
        <v>319</v>
      </c>
      <c r="J109" s="41">
        <v>5999</v>
      </c>
      <c r="K109" s="42" t="s">
        <v>320</v>
      </c>
      <c r="L109" s="42"/>
      <c r="M109" s="42"/>
      <c r="N109" s="42"/>
      <c r="O109" s="42"/>
      <c r="P109" s="42"/>
      <c r="Q109" s="42"/>
      <c r="R109" s="42"/>
      <c r="S109" s="42"/>
      <c r="T109" s="42"/>
      <c r="U109" s="42" t="s">
        <v>321</v>
      </c>
      <c r="V109" s="27"/>
      <c r="W109" s="27"/>
      <c r="X109" s="27"/>
      <c r="Y109" s="27"/>
      <c r="Z109" s="27"/>
    </row>
    <row r="110" spans="1:26" ht="60" x14ac:dyDescent="0.2">
      <c r="A110" s="38">
        <v>68</v>
      </c>
      <c r="B110" s="39" t="s">
        <v>322</v>
      </c>
      <c r="C110" s="40">
        <v>1</v>
      </c>
      <c r="D110" s="41">
        <v>1509.54</v>
      </c>
      <c r="E110" s="42" t="s">
        <v>323</v>
      </c>
      <c r="F110" s="41"/>
      <c r="G110" s="41">
        <v>1510</v>
      </c>
      <c r="H110" s="41" t="s">
        <v>324</v>
      </c>
      <c r="I110" s="41"/>
      <c r="J110" s="41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27"/>
      <c r="W110" s="27"/>
      <c r="X110" s="27"/>
      <c r="Y110" s="27"/>
      <c r="Z110" s="27"/>
    </row>
    <row r="111" spans="1:26" ht="17.850000000000001" customHeight="1" x14ac:dyDescent="0.2">
      <c r="A111" s="59" t="s">
        <v>325</v>
      </c>
      <c r="B111" s="60"/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60"/>
      <c r="T111" s="60"/>
      <c r="U111" s="60"/>
      <c r="V111" s="27"/>
      <c r="W111" s="27"/>
      <c r="X111" s="27"/>
      <c r="Y111" s="27"/>
      <c r="Z111" s="27"/>
    </row>
    <row r="112" spans="1:26" ht="72" x14ac:dyDescent="0.2">
      <c r="A112" s="38">
        <v>69</v>
      </c>
      <c r="B112" s="39" t="s">
        <v>326</v>
      </c>
      <c r="C112" s="40" t="s">
        <v>283</v>
      </c>
      <c r="D112" s="41">
        <v>1151.8</v>
      </c>
      <c r="E112" s="42" t="s">
        <v>327</v>
      </c>
      <c r="F112" s="41" t="s">
        <v>328</v>
      </c>
      <c r="G112" s="41">
        <v>25</v>
      </c>
      <c r="H112" s="41">
        <v>5</v>
      </c>
      <c r="I112" s="41" t="s">
        <v>329</v>
      </c>
      <c r="J112" s="41">
        <v>190</v>
      </c>
      <c r="K112" s="42">
        <v>72</v>
      </c>
      <c r="L112" s="42"/>
      <c r="M112" s="42"/>
      <c r="N112" s="42"/>
      <c r="O112" s="42"/>
      <c r="P112" s="42"/>
      <c r="Q112" s="42"/>
      <c r="R112" s="42"/>
      <c r="S112" s="42"/>
      <c r="T112" s="42"/>
      <c r="U112" s="42" t="s">
        <v>330</v>
      </c>
      <c r="V112" s="27"/>
      <c r="W112" s="27"/>
      <c r="X112" s="27"/>
      <c r="Y112" s="27"/>
      <c r="Z112" s="27"/>
    </row>
    <row r="113" spans="1:26" ht="84" x14ac:dyDescent="0.2">
      <c r="A113" s="38">
        <v>70</v>
      </c>
      <c r="B113" s="39" t="s">
        <v>331</v>
      </c>
      <c r="C113" s="40" t="s">
        <v>332</v>
      </c>
      <c r="D113" s="41">
        <v>30.2</v>
      </c>
      <c r="E113" s="42" t="s">
        <v>333</v>
      </c>
      <c r="F113" s="41"/>
      <c r="G113" s="41">
        <v>66</v>
      </c>
      <c r="H113" s="41" t="s">
        <v>89</v>
      </c>
      <c r="I113" s="41"/>
      <c r="J113" s="41">
        <v>422</v>
      </c>
      <c r="K113" s="42" t="s">
        <v>334</v>
      </c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27"/>
      <c r="W113" s="27"/>
      <c r="X113" s="27"/>
      <c r="Y113" s="27"/>
      <c r="Z113" s="27"/>
    </row>
    <row r="114" spans="1:26" ht="60" x14ac:dyDescent="0.2">
      <c r="A114" s="38">
        <v>71</v>
      </c>
      <c r="B114" s="39" t="s">
        <v>335</v>
      </c>
      <c r="C114" s="40" t="s">
        <v>336</v>
      </c>
      <c r="D114" s="41">
        <v>31686.43</v>
      </c>
      <c r="E114" s="42" t="s">
        <v>259</v>
      </c>
      <c r="F114" s="41" t="s">
        <v>260</v>
      </c>
      <c r="G114" s="41">
        <v>19</v>
      </c>
      <c r="H114" s="41" t="s">
        <v>337</v>
      </c>
      <c r="I114" s="41" t="s">
        <v>338</v>
      </c>
      <c r="J114" s="41">
        <v>166</v>
      </c>
      <c r="K114" s="42" t="s">
        <v>339</v>
      </c>
      <c r="L114" s="42"/>
      <c r="M114" s="42"/>
      <c r="N114" s="42"/>
      <c r="O114" s="42"/>
      <c r="P114" s="42"/>
      <c r="Q114" s="42"/>
      <c r="R114" s="42"/>
      <c r="S114" s="42"/>
      <c r="T114" s="42"/>
      <c r="U114" s="42" t="s">
        <v>340</v>
      </c>
      <c r="V114" s="27"/>
      <c r="W114" s="27"/>
      <c r="X114" s="27"/>
      <c r="Y114" s="27"/>
      <c r="Z114" s="27"/>
    </row>
    <row r="115" spans="1:26" ht="106.5" customHeight="1" x14ac:dyDescent="0.2">
      <c r="A115" s="38">
        <v>72</v>
      </c>
      <c r="B115" s="39" t="s">
        <v>198</v>
      </c>
      <c r="C115" s="40" t="s">
        <v>341</v>
      </c>
      <c r="D115" s="41">
        <v>292.24</v>
      </c>
      <c r="E115" s="42" t="s">
        <v>200</v>
      </c>
      <c r="F115" s="41" t="s">
        <v>201</v>
      </c>
      <c r="G115" s="41">
        <v>116</v>
      </c>
      <c r="H115" s="41" t="s">
        <v>342</v>
      </c>
      <c r="I115" s="41" t="s">
        <v>343</v>
      </c>
      <c r="J115" s="41">
        <v>574</v>
      </c>
      <c r="K115" s="42" t="s">
        <v>344</v>
      </c>
      <c r="L115" s="42"/>
      <c r="M115" s="42"/>
      <c r="N115" s="42"/>
      <c r="O115" s="42"/>
      <c r="P115" s="42"/>
      <c r="Q115" s="42"/>
      <c r="R115" s="42"/>
      <c r="S115" s="42"/>
      <c r="T115" s="42"/>
      <c r="U115" s="42" t="s">
        <v>345</v>
      </c>
      <c r="V115" s="27"/>
      <c r="W115" s="27"/>
      <c r="X115" s="27"/>
      <c r="Y115" s="27"/>
      <c r="Z115" s="27"/>
    </row>
    <row r="116" spans="1:26" ht="17.850000000000001" customHeight="1" x14ac:dyDescent="0.2">
      <c r="A116" s="59" t="s">
        <v>346</v>
      </c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0"/>
      <c r="S116" s="60"/>
      <c r="T116" s="60"/>
      <c r="U116" s="60"/>
      <c r="V116" s="27"/>
      <c r="W116" s="27"/>
      <c r="X116" s="27"/>
      <c r="Y116" s="27"/>
      <c r="Z116" s="27"/>
    </row>
    <row r="117" spans="1:26" ht="84" x14ac:dyDescent="0.2">
      <c r="A117" s="38">
        <v>73</v>
      </c>
      <c r="B117" s="39" t="s">
        <v>252</v>
      </c>
      <c r="C117" s="40">
        <v>0.6</v>
      </c>
      <c r="D117" s="41">
        <v>67.3</v>
      </c>
      <c r="E117" s="42" t="s">
        <v>254</v>
      </c>
      <c r="F117" s="41"/>
      <c r="G117" s="41">
        <v>40</v>
      </c>
      <c r="H117" s="41" t="s">
        <v>161</v>
      </c>
      <c r="I117" s="41"/>
      <c r="J117" s="41">
        <v>256</v>
      </c>
      <c r="K117" s="42" t="s">
        <v>347</v>
      </c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27"/>
      <c r="W117" s="27"/>
      <c r="X117" s="27"/>
      <c r="Y117" s="27"/>
      <c r="Z117" s="27"/>
    </row>
    <row r="118" spans="1:26" ht="48" x14ac:dyDescent="0.2">
      <c r="A118" s="38">
        <v>74</v>
      </c>
      <c r="B118" s="39" t="s">
        <v>274</v>
      </c>
      <c r="C118" s="40" t="s">
        <v>208</v>
      </c>
      <c r="D118" s="41">
        <v>2182.5500000000002</v>
      </c>
      <c r="E118" s="42" t="s">
        <v>131</v>
      </c>
      <c r="F118" s="41">
        <v>45.19</v>
      </c>
      <c r="G118" s="41">
        <v>13</v>
      </c>
      <c r="H118" s="41" t="s">
        <v>275</v>
      </c>
      <c r="I118" s="41"/>
      <c r="J118" s="41">
        <v>128</v>
      </c>
      <c r="K118" s="42" t="s">
        <v>276</v>
      </c>
      <c r="L118" s="42"/>
      <c r="M118" s="42"/>
      <c r="N118" s="42"/>
      <c r="O118" s="42"/>
      <c r="P118" s="42"/>
      <c r="Q118" s="42"/>
      <c r="R118" s="42"/>
      <c r="S118" s="42"/>
      <c r="T118" s="42"/>
      <c r="U118" s="42">
        <v>1</v>
      </c>
      <c r="V118" s="27"/>
      <c r="W118" s="27"/>
      <c r="X118" s="27"/>
      <c r="Y118" s="27"/>
      <c r="Z118" s="27"/>
    </row>
    <row r="119" spans="1:26" ht="72" x14ac:dyDescent="0.2">
      <c r="A119" s="38">
        <v>75</v>
      </c>
      <c r="B119" s="39" t="s">
        <v>198</v>
      </c>
      <c r="C119" s="40">
        <v>0.2</v>
      </c>
      <c r="D119" s="41">
        <v>292.24</v>
      </c>
      <c r="E119" s="42" t="s">
        <v>200</v>
      </c>
      <c r="F119" s="41" t="s">
        <v>201</v>
      </c>
      <c r="G119" s="41">
        <v>58</v>
      </c>
      <c r="H119" s="41" t="s">
        <v>202</v>
      </c>
      <c r="I119" s="41" t="s">
        <v>203</v>
      </c>
      <c r="J119" s="41">
        <v>290</v>
      </c>
      <c r="K119" s="42" t="s">
        <v>204</v>
      </c>
      <c r="L119" s="42"/>
      <c r="M119" s="42"/>
      <c r="N119" s="42"/>
      <c r="O119" s="42"/>
      <c r="P119" s="42"/>
      <c r="Q119" s="42"/>
      <c r="R119" s="42"/>
      <c r="S119" s="42"/>
      <c r="T119" s="42"/>
      <c r="U119" s="42" t="s">
        <v>205</v>
      </c>
      <c r="V119" s="27"/>
      <c r="W119" s="27"/>
      <c r="X119" s="27"/>
      <c r="Y119" s="27"/>
      <c r="Z119" s="27"/>
    </row>
    <row r="120" spans="1:26" ht="48" x14ac:dyDescent="0.2">
      <c r="A120" s="38">
        <v>76</v>
      </c>
      <c r="B120" s="39" t="s">
        <v>277</v>
      </c>
      <c r="C120" s="40">
        <v>1</v>
      </c>
      <c r="D120" s="41">
        <v>62.45</v>
      </c>
      <c r="E120" s="42" t="s">
        <v>278</v>
      </c>
      <c r="F120" s="41">
        <v>14.37</v>
      </c>
      <c r="G120" s="41">
        <v>62</v>
      </c>
      <c r="H120" s="41" t="s">
        <v>279</v>
      </c>
      <c r="I120" s="41">
        <v>14</v>
      </c>
      <c r="J120" s="41">
        <v>363</v>
      </c>
      <c r="K120" s="42" t="s">
        <v>280</v>
      </c>
      <c r="L120" s="42"/>
      <c r="M120" s="42"/>
      <c r="N120" s="42"/>
      <c r="O120" s="42"/>
      <c r="P120" s="42"/>
      <c r="Q120" s="42"/>
      <c r="R120" s="42"/>
      <c r="S120" s="42"/>
      <c r="T120" s="42"/>
      <c r="U120" s="42">
        <v>52</v>
      </c>
      <c r="V120" s="27"/>
      <c r="W120" s="27"/>
      <c r="X120" s="27"/>
      <c r="Y120" s="27"/>
      <c r="Z120" s="27"/>
    </row>
    <row r="121" spans="1:26" ht="17.850000000000001" customHeight="1" x14ac:dyDescent="0.2">
      <c r="A121" s="59" t="s">
        <v>348</v>
      </c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27"/>
      <c r="W121" s="27"/>
      <c r="X121" s="27"/>
      <c r="Y121" s="27"/>
      <c r="Z121" s="27"/>
    </row>
    <row r="122" spans="1:26" ht="72" x14ac:dyDescent="0.2">
      <c r="A122" s="38">
        <v>77</v>
      </c>
      <c r="B122" s="39" t="s">
        <v>349</v>
      </c>
      <c r="C122" s="40" t="s">
        <v>350</v>
      </c>
      <c r="D122" s="41">
        <v>2012.34</v>
      </c>
      <c r="E122" s="42" t="s">
        <v>351</v>
      </c>
      <c r="F122" s="41" t="s">
        <v>352</v>
      </c>
      <c r="G122" s="41">
        <v>14</v>
      </c>
      <c r="H122" s="41" t="s">
        <v>353</v>
      </c>
      <c r="I122" s="41" t="s">
        <v>248</v>
      </c>
      <c r="J122" s="41">
        <v>93</v>
      </c>
      <c r="K122" s="42" t="s">
        <v>354</v>
      </c>
      <c r="L122" s="42"/>
      <c r="M122" s="42"/>
      <c r="N122" s="42"/>
      <c r="O122" s="42"/>
      <c r="P122" s="42"/>
      <c r="Q122" s="42"/>
      <c r="R122" s="42"/>
      <c r="S122" s="42"/>
      <c r="T122" s="42"/>
      <c r="U122" s="42" t="s">
        <v>355</v>
      </c>
      <c r="V122" s="27"/>
      <c r="W122" s="27"/>
      <c r="X122" s="27"/>
      <c r="Y122" s="27"/>
      <c r="Z122" s="27"/>
    </row>
    <row r="123" spans="1:26" ht="84" x14ac:dyDescent="0.2">
      <c r="A123" s="38">
        <v>78</v>
      </c>
      <c r="B123" s="39" t="s">
        <v>331</v>
      </c>
      <c r="C123" s="40" t="s">
        <v>356</v>
      </c>
      <c r="D123" s="41">
        <v>30.2</v>
      </c>
      <c r="E123" s="42" t="s">
        <v>333</v>
      </c>
      <c r="F123" s="41"/>
      <c r="G123" s="41">
        <v>21</v>
      </c>
      <c r="H123" s="41" t="s">
        <v>160</v>
      </c>
      <c r="I123" s="41"/>
      <c r="J123" s="41">
        <v>134</v>
      </c>
      <c r="K123" s="42" t="s">
        <v>357</v>
      </c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27"/>
      <c r="W123" s="27"/>
      <c r="X123" s="27"/>
      <c r="Y123" s="27"/>
      <c r="Z123" s="27"/>
    </row>
    <row r="124" spans="1:26" ht="60" x14ac:dyDescent="0.2">
      <c r="A124" s="38">
        <v>79</v>
      </c>
      <c r="B124" s="39" t="s">
        <v>358</v>
      </c>
      <c r="C124" s="40" t="s">
        <v>359</v>
      </c>
      <c r="D124" s="41">
        <v>2025.21</v>
      </c>
      <c r="E124" s="42" t="s">
        <v>360</v>
      </c>
      <c r="F124" s="41" t="s">
        <v>352</v>
      </c>
      <c r="G124" s="41">
        <v>10</v>
      </c>
      <c r="H124" s="41" t="s">
        <v>297</v>
      </c>
      <c r="I124" s="41" t="s">
        <v>361</v>
      </c>
      <c r="J124" s="41">
        <v>67</v>
      </c>
      <c r="K124" s="42" t="s">
        <v>362</v>
      </c>
      <c r="L124" s="42"/>
      <c r="M124" s="42"/>
      <c r="N124" s="42"/>
      <c r="O124" s="42"/>
      <c r="P124" s="42"/>
      <c r="Q124" s="42"/>
      <c r="R124" s="42"/>
      <c r="S124" s="42"/>
      <c r="T124" s="42"/>
      <c r="U124" s="42" t="s">
        <v>363</v>
      </c>
      <c r="V124" s="27"/>
      <c r="W124" s="27"/>
      <c r="X124" s="27"/>
      <c r="Y124" s="27"/>
      <c r="Z124" s="27"/>
    </row>
    <row r="125" spans="1:26" ht="84" x14ac:dyDescent="0.2">
      <c r="A125" s="38">
        <v>80</v>
      </c>
      <c r="B125" s="39" t="s">
        <v>364</v>
      </c>
      <c r="C125" s="40" t="s">
        <v>365</v>
      </c>
      <c r="D125" s="41">
        <v>17.600000000000001</v>
      </c>
      <c r="E125" s="42" t="s">
        <v>366</v>
      </c>
      <c r="F125" s="41"/>
      <c r="G125" s="41">
        <v>9</v>
      </c>
      <c r="H125" s="41" t="s">
        <v>367</v>
      </c>
      <c r="I125" s="41"/>
      <c r="J125" s="41">
        <v>42</v>
      </c>
      <c r="K125" s="42" t="s">
        <v>368</v>
      </c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27"/>
      <c r="W125" s="27"/>
      <c r="X125" s="27"/>
      <c r="Y125" s="27"/>
      <c r="Z125" s="27"/>
    </row>
    <row r="126" spans="1:26" ht="48" x14ac:dyDescent="0.2">
      <c r="A126" s="38">
        <v>81</v>
      </c>
      <c r="B126" s="39" t="s">
        <v>293</v>
      </c>
      <c r="C126" s="40" t="s">
        <v>369</v>
      </c>
      <c r="D126" s="41">
        <v>331.98</v>
      </c>
      <c r="E126" s="42" t="s">
        <v>295</v>
      </c>
      <c r="F126" s="41" t="s">
        <v>296</v>
      </c>
      <c r="G126" s="41">
        <v>1</v>
      </c>
      <c r="H126" s="41" t="s">
        <v>370</v>
      </c>
      <c r="I126" s="41"/>
      <c r="J126" s="41">
        <v>3</v>
      </c>
      <c r="K126" s="42" t="s">
        <v>353</v>
      </c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27"/>
      <c r="W126" s="27"/>
      <c r="X126" s="27"/>
      <c r="Y126" s="27"/>
      <c r="Z126" s="27"/>
    </row>
    <row r="127" spans="1:26" ht="48" x14ac:dyDescent="0.2">
      <c r="A127" s="38">
        <v>82</v>
      </c>
      <c r="B127" s="39" t="s">
        <v>299</v>
      </c>
      <c r="C127" s="40" t="s">
        <v>369</v>
      </c>
      <c r="D127" s="41">
        <v>439.21</v>
      </c>
      <c r="E127" s="42" t="s">
        <v>300</v>
      </c>
      <c r="F127" s="41" t="s">
        <v>301</v>
      </c>
      <c r="G127" s="41">
        <v>1</v>
      </c>
      <c r="H127" s="41" t="s">
        <v>370</v>
      </c>
      <c r="I127" s="41"/>
      <c r="J127" s="41">
        <v>3</v>
      </c>
      <c r="K127" s="42" t="s">
        <v>371</v>
      </c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27"/>
      <c r="W127" s="27"/>
      <c r="X127" s="27"/>
      <c r="Y127" s="27"/>
      <c r="Z127" s="27"/>
    </row>
    <row r="128" spans="1:26" ht="60" x14ac:dyDescent="0.2">
      <c r="A128" s="38">
        <v>83</v>
      </c>
      <c r="B128" s="39" t="s">
        <v>372</v>
      </c>
      <c r="C128" s="40" t="s">
        <v>373</v>
      </c>
      <c r="D128" s="41">
        <v>31686.43</v>
      </c>
      <c r="E128" s="42" t="s">
        <v>259</v>
      </c>
      <c r="F128" s="41" t="s">
        <v>260</v>
      </c>
      <c r="G128" s="41">
        <v>6</v>
      </c>
      <c r="H128" s="41" t="s">
        <v>374</v>
      </c>
      <c r="I128" s="41">
        <v>2</v>
      </c>
      <c r="J128" s="41">
        <v>55</v>
      </c>
      <c r="K128" s="42" t="s">
        <v>375</v>
      </c>
      <c r="L128" s="42"/>
      <c r="M128" s="42"/>
      <c r="N128" s="42"/>
      <c r="O128" s="42"/>
      <c r="P128" s="42"/>
      <c r="Q128" s="42"/>
      <c r="R128" s="42"/>
      <c r="S128" s="42"/>
      <c r="T128" s="42"/>
      <c r="U128" s="42" t="s">
        <v>376</v>
      </c>
      <c r="V128" s="27"/>
      <c r="W128" s="27"/>
      <c r="X128" s="27"/>
      <c r="Y128" s="27"/>
      <c r="Z128" s="27"/>
    </row>
    <row r="129" spans="1:26" ht="48" x14ac:dyDescent="0.2">
      <c r="A129" s="43">
        <v>84</v>
      </c>
      <c r="B129" s="44" t="s">
        <v>304</v>
      </c>
      <c r="C129" s="45" t="s">
        <v>377</v>
      </c>
      <c r="D129" s="46">
        <v>3659.44</v>
      </c>
      <c r="E129" s="47" t="s">
        <v>306</v>
      </c>
      <c r="F129" s="46">
        <v>430.27</v>
      </c>
      <c r="G129" s="46">
        <v>73</v>
      </c>
      <c r="H129" s="46" t="s">
        <v>378</v>
      </c>
      <c r="I129" s="46">
        <v>9</v>
      </c>
      <c r="J129" s="46">
        <v>785</v>
      </c>
      <c r="K129" s="47" t="s">
        <v>379</v>
      </c>
      <c r="L129" s="47"/>
      <c r="M129" s="47"/>
      <c r="N129" s="47"/>
      <c r="O129" s="47"/>
      <c r="P129" s="47"/>
      <c r="Q129" s="47"/>
      <c r="R129" s="47"/>
      <c r="S129" s="47"/>
      <c r="T129" s="47"/>
      <c r="U129" s="47">
        <v>50</v>
      </c>
      <c r="V129" s="27"/>
      <c r="W129" s="27"/>
      <c r="X129" s="27"/>
      <c r="Y129" s="27"/>
      <c r="Z129" s="27"/>
    </row>
    <row r="130" spans="1:26" ht="26.1" customHeight="1" x14ac:dyDescent="0.2">
      <c r="A130" s="57" t="s">
        <v>380</v>
      </c>
      <c r="B130" s="58"/>
      <c r="C130" s="58"/>
      <c r="D130" s="58"/>
      <c r="E130" s="58"/>
      <c r="F130" s="58"/>
      <c r="G130" s="49">
        <v>5287</v>
      </c>
      <c r="H130" s="49"/>
      <c r="I130" s="49"/>
      <c r="J130" s="49">
        <v>29657</v>
      </c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27"/>
      <c r="W130" s="27"/>
      <c r="X130" s="27"/>
      <c r="Y130" s="27"/>
      <c r="Z130" s="27"/>
    </row>
    <row r="131" spans="1:26" ht="21" customHeight="1" x14ac:dyDescent="0.2">
      <c r="A131" s="55" t="s">
        <v>381</v>
      </c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27"/>
      <c r="W131" s="27"/>
      <c r="X131" s="27"/>
      <c r="Y131" s="27"/>
      <c r="Z131" s="27"/>
    </row>
    <row r="132" spans="1:26" ht="60" x14ac:dyDescent="0.2">
      <c r="A132" s="38">
        <v>85</v>
      </c>
      <c r="B132" s="39" t="s">
        <v>382</v>
      </c>
      <c r="C132" s="40">
        <v>21</v>
      </c>
      <c r="D132" s="41">
        <v>2.2799999999999998</v>
      </c>
      <c r="E132" s="42" t="s">
        <v>383</v>
      </c>
      <c r="F132" s="41"/>
      <c r="G132" s="41">
        <v>48</v>
      </c>
      <c r="H132" s="41" t="s">
        <v>384</v>
      </c>
      <c r="I132" s="41"/>
      <c r="J132" s="41">
        <v>673</v>
      </c>
      <c r="K132" s="42">
        <v>673</v>
      </c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27"/>
      <c r="W132" s="27"/>
      <c r="X132" s="27"/>
      <c r="Y132" s="27"/>
      <c r="Z132" s="27"/>
    </row>
    <row r="133" spans="1:26" ht="72" x14ac:dyDescent="0.2">
      <c r="A133" s="38">
        <v>86</v>
      </c>
      <c r="B133" s="39" t="s">
        <v>385</v>
      </c>
      <c r="C133" s="40">
        <v>1</v>
      </c>
      <c r="D133" s="41">
        <v>210.53</v>
      </c>
      <c r="E133" s="42">
        <v>210.53</v>
      </c>
      <c r="F133" s="41"/>
      <c r="G133" s="41">
        <v>211</v>
      </c>
      <c r="H133" s="41">
        <v>211</v>
      </c>
      <c r="I133" s="41"/>
      <c r="J133" s="41">
        <v>1379</v>
      </c>
      <c r="K133" s="42">
        <v>1379</v>
      </c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27"/>
      <c r="W133" s="27"/>
      <c r="X133" s="27"/>
      <c r="Y133" s="27"/>
      <c r="Z133" s="27"/>
    </row>
    <row r="134" spans="1:26" ht="60" x14ac:dyDescent="0.2">
      <c r="A134" s="38">
        <v>87</v>
      </c>
      <c r="B134" s="39" t="s">
        <v>386</v>
      </c>
      <c r="C134" s="40">
        <v>1</v>
      </c>
      <c r="D134" s="41">
        <v>184.73</v>
      </c>
      <c r="E134" s="42">
        <v>184.73</v>
      </c>
      <c r="F134" s="41"/>
      <c r="G134" s="41">
        <v>185</v>
      </c>
      <c r="H134" s="41">
        <v>185</v>
      </c>
      <c r="I134" s="41"/>
      <c r="J134" s="41">
        <v>1210</v>
      </c>
      <c r="K134" s="42">
        <v>1210</v>
      </c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27"/>
      <c r="W134" s="27"/>
      <c r="X134" s="27"/>
      <c r="Y134" s="27"/>
      <c r="Z134" s="27"/>
    </row>
    <row r="135" spans="1:26" ht="72" x14ac:dyDescent="0.2">
      <c r="A135" s="38">
        <v>88</v>
      </c>
      <c r="B135" s="39" t="s">
        <v>387</v>
      </c>
      <c r="C135" s="40">
        <v>1</v>
      </c>
      <c r="D135" s="41">
        <v>35.729999999999997</v>
      </c>
      <c r="E135" s="42" t="s">
        <v>388</v>
      </c>
      <c r="F135" s="41">
        <v>15.37</v>
      </c>
      <c r="G135" s="41">
        <v>36</v>
      </c>
      <c r="H135" s="41" t="s">
        <v>389</v>
      </c>
      <c r="I135" s="41">
        <v>15</v>
      </c>
      <c r="J135" s="41">
        <v>269</v>
      </c>
      <c r="K135" s="42" t="s">
        <v>390</v>
      </c>
      <c r="L135" s="42"/>
      <c r="M135" s="42"/>
      <c r="N135" s="42"/>
      <c r="O135" s="42"/>
      <c r="P135" s="42"/>
      <c r="Q135" s="42"/>
      <c r="R135" s="42"/>
      <c r="S135" s="42"/>
      <c r="T135" s="42"/>
      <c r="U135" s="42">
        <v>45</v>
      </c>
      <c r="V135" s="27"/>
      <c r="W135" s="27"/>
      <c r="X135" s="27"/>
      <c r="Y135" s="27"/>
      <c r="Z135" s="27"/>
    </row>
    <row r="136" spans="1:26" ht="72" x14ac:dyDescent="0.2">
      <c r="A136" s="38">
        <v>89</v>
      </c>
      <c r="B136" s="39" t="s">
        <v>391</v>
      </c>
      <c r="C136" s="40">
        <v>1</v>
      </c>
      <c r="D136" s="41">
        <v>39.340000000000003</v>
      </c>
      <c r="E136" s="42" t="s">
        <v>392</v>
      </c>
      <c r="F136" s="41">
        <v>17.079999999999998</v>
      </c>
      <c r="G136" s="41">
        <v>39</v>
      </c>
      <c r="H136" s="41" t="s">
        <v>393</v>
      </c>
      <c r="I136" s="41">
        <v>17</v>
      </c>
      <c r="J136" s="41">
        <v>289</v>
      </c>
      <c r="K136" s="42" t="s">
        <v>394</v>
      </c>
      <c r="L136" s="42"/>
      <c r="M136" s="42"/>
      <c r="N136" s="42"/>
      <c r="O136" s="42"/>
      <c r="P136" s="42"/>
      <c r="Q136" s="42"/>
      <c r="R136" s="42"/>
      <c r="S136" s="42"/>
      <c r="T136" s="42"/>
      <c r="U136" s="42">
        <v>50</v>
      </c>
      <c r="V136" s="27"/>
      <c r="W136" s="27"/>
      <c r="X136" s="27"/>
      <c r="Y136" s="27"/>
      <c r="Z136" s="27"/>
    </row>
    <row r="137" spans="1:26" ht="48" x14ac:dyDescent="0.2">
      <c r="A137" s="38">
        <v>90</v>
      </c>
      <c r="B137" s="39" t="s">
        <v>395</v>
      </c>
      <c r="C137" s="40">
        <v>4.5</v>
      </c>
      <c r="D137" s="41">
        <v>22.75</v>
      </c>
      <c r="E137" s="42">
        <v>22.75</v>
      </c>
      <c r="F137" s="41"/>
      <c r="G137" s="41">
        <v>102</v>
      </c>
      <c r="H137" s="41">
        <v>102</v>
      </c>
      <c r="I137" s="41"/>
      <c r="J137" s="41">
        <v>671</v>
      </c>
      <c r="K137" s="42">
        <v>671</v>
      </c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27"/>
      <c r="W137" s="27"/>
      <c r="X137" s="27"/>
      <c r="Y137" s="27"/>
      <c r="Z137" s="27"/>
    </row>
    <row r="138" spans="1:26" ht="60" x14ac:dyDescent="0.2">
      <c r="A138" s="38">
        <v>91</v>
      </c>
      <c r="B138" s="39" t="s">
        <v>396</v>
      </c>
      <c r="C138" s="40">
        <v>1</v>
      </c>
      <c r="D138" s="41">
        <v>341</v>
      </c>
      <c r="E138" s="42" t="s">
        <v>397</v>
      </c>
      <c r="F138" s="41">
        <v>166.76</v>
      </c>
      <c r="G138" s="41">
        <v>341</v>
      </c>
      <c r="H138" s="41" t="s">
        <v>398</v>
      </c>
      <c r="I138" s="41">
        <v>167</v>
      </c>
      <c r="J138" s="41">
        <v>2386</v>
      </c>
      <c r="K138" s="42" t="s">
        <v>399</v>
      </c>
      <c r="L138" s="42"/>
      <c r="M138" s="42"/>
      <c r="N138" s="42"/>
      <c r="O138" s="42"/>
      <c r="P138" s="42"/>
      <c r="Q138" s="42"/>
      <c r="R138" s="42"/>
      <c r="S138" s="42"/>
      <c r="T138" s="42"/>
      <c r="U138" s="42">
        <v>571</v>
      </c>
      <c r="V138" s="27"/>
      <c r="W138" s="27"/>
      <c r="X138" s="27"/>
      <c r="Y138" s="27"/>
      <c r="Z138" s="27"/>
    </row>
    <row r="139" spans="1:26" ht="60" x14ac:dyDescent="0.2">
      <c r="A139" s="38">
        <v>92</v>
      </c>
      <c r="B139" s="39" t="s">
        <v>400</v>
      </c>
      <c r="C139" s="40" t="s">
        <v>401</v>
      </c>
      <c r="D139" s="41">
        <v>26.37</v>
      </c>
      <c r="E139" s="42">
        <v>7.54</v>
      </c>
      <c r="F139" s="41" t="s">
        <v>402</v>
      </c>
      <c r="G139" s="41">
        <v>92</v>
      </c>
      <c r="H139" s="41">
        <v>26</v>
      </c>
      <c r="I139" s="41" t="s">
        <v>403</v>
      </c>
      <c r="J139" s="41">
        <v>846</v>
      </c>
      <c r="K139" s="42">
        <v>377</v>
      </c>
      <c r="L139" s="42"/>
      <c r="M139" s="42"/>
      <c r="N139" s="42"/>
      <c r="O139" s="42"/>
      <c r="P139" s="42"/>
      <c r="Q139" s="42"/>
      <c r="R139" s="42"/>
      <c r="S139" s="42"/>
      <c r="T139" s="42"/>
      <c r="U139" s="42" t="s">
        <v>404</v>
      </c>
      <c r="V139" s="27"/>
      <c r="W139" s="27"/>
      <c r="X139" s="27"/>
      <c r="Y139" s="27"/>
      <c r="Z139" s="27"/>
    </row>
    <row r="140" spans="1:26" ht="72" x14ac:dyDescent="0.2">
      <c r="A140" s="38">
        <v>93</v>
      </c>
      <c r="B140" s="39" t="s">
        <v>405</v>
      </c>
      <c r="C140" s="40" t="s">
        <v>401</v>
      </c>
      <c r="D140" s="41">
        <v>10.82</v>
      </c>
      <c r="E140" s="42">
        <v>1.95</v>
      </c>
      <c r="F140" s="41" t="s">
        <v>406</v>
      </c>
      <c r="G140" s="41">
        <v>38</v>
      </c>
      <c r="H140" s="41">
        <v>7</v>
      </c>
      <c r="I140" s="41" t="s">
        <v>407</v>
      </c>
      <c r="J140" s="41">
        <v>314</v>
      </c>
      <c r="K140" s="42">
        <v>97</v>
      </c>
      <c r="L140" s="42"/>
      <c r="M140" s="42"/>
      <c r="N140" s="42"/>
      <c r="O140" s="42"/>
      <c r="P140" s="42"/>
      <c r="Q140" s="42"/>
      <c r="R140" s="42"/>
      <c r="S140" s="42"/>
      <c r="T140" s="42"/>
      <c r="U140" s="42" t="s">
        <v>408</v>
      </c>
      <c r="V140" s="27"/>
      <c r="W140" s="27"/>
      <c r="X140" s="27"/>
      <c r="Y140" s="27"/>
      <c r="Z140" s="27"/>
    </row>
    <row r="141" spans="1:26" ht="72" x14ac:dyDescent="0.2">
      <c r="A141" s="43">
        <v>94</v>
      </c>
      <c r="B141" s="44" t="s">
        <v>409</v>
      </c>
      <c r="C141" s="45">
        <v>1</v>
      </c>
      <c r="D141" s="46">
        <v>968.45</v>
      </c>
      <c r="E141" s="47">
        <v>170.24</v>
      </c>
      <c r="F141" s="46" t="s">
        <v>410</v>
      </c>
      <c r="G141" s="46">
        <v>968</v>
      </c>
      <c r="H141" s="46">
        <v>170</v>
      </c>
      <c r="I141" s="46" t="s">
        <v>411</v>
      </c>
      <c r="J141" s="46">
        <v>8007</v>
      </c>
      <c r="K141" s="47">
        <v>2434</v>
      </c>
      <c r="L141" s="47"/>
      <c r="M141" s="47"/>
      <c r="N141" s="47"/>
      <c r="O141" s="47"/>
      <c r="P141" s="47"/>
      <c r="Q141" s="47"/>
      <c r="R141" s="47"/>
      <c r="S141" s="47"/>
      <c r="T141" s="47"/>
      <c r="U141" s="47" t="s">
        <v>412</v>
      </c>
      <c r="V141" s="27"/>
      <c r="W141" s="27"/>
      <c r="X141" s="27"/>
      <c r="Y141" s="27"/>
      <c r="Z141" s="27"/>
    </row>
    <row r="142" spans="1:26" x14ac:dyDescent="0.2">
      <c r="A142" s="57" t="s">
        <v>413</v>
      </c>
      <c r="B142" s="58"/>
      <c r="C142" s="58"/>
      <c r="D142" s="58"/>
      <c r="E142" s="58"/>
      <c r="F142" s="58"/>
      <c r="G142" s="49">
        <v>3082</v>
      </c>
      <c r="H142" s="49"/>
      <c r="I142" s="49"/>
      <c r="J142" s="49">
        <v>28185</v>
      </c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27"/>
      <c r="W142" s="27"/>
      <c r="X142" s="27"/>
      <c r="Y142" s="27"/>
      <c r="Z142" s="27"/>
    </row>
    <row r="143" spans="1:26" ht="21" customHeight="1" x14ac:dyDescent="0.2">
      <c r="A143" s="55" t="s">
        <v>414</v>
      </c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27"/>
      <c r="W143" s="27"/>
      <c r="X143" s="27"/>
      <c r="Y143" s="27"/>
      <c r="Z143" s="27"/>
    </row>
    <row r="144" spans="1:26" ht="17.850000000000001" customHeight="1" x14ac:dyDescent="0.2">
      <c r="A144" s="59" t="s">
        <v>415</v>
      </c>
      <c r="B144" s="60"/>
      <c r="C144" s="60"/>
      <c r="D144" s="60"/>
      <c r="E144" s="60"/>
      <c r="F144" s="60"/>
      <c r="G144" s="60"/>
      <c r="H144" s="60"/>
      <c r="I144" s="60"/>
      <c r="J144" s="60"/>
      <c r="K144" s="60"/>
      <c r="L144" s="60"/>
      <c r="M144" s="60"/>
      <c r="N144" s="60"/>
      <c r="O144" s="60"/>
      <c r="P144" s="60"/>
      <c r="Q144" s="60"/>
      <c r="R144" s="60"/>
      <c r="S144" s="60"/>
      <c r="T144" s="60"/>
      <c r="U144" s="60"/>
      <c r="V144" s="27"/>
      <c r="W144" s="27"/>
      <c r="X144" s="27"/>
      <c r="Y144" s="27"/>
      <c r="Z144" s="27"/>
    </row>
    <row r="145" spans="1:26" ht="48" x14ac:dyDescent="0.2">
      <c r="A145" s="38">
        <v>95</v>
      </c>
      <c r="B145" s="39" t="s">
        <v>416</v>
      </c>
      <c r="C145" s="40" t="s">
        <v>417</v>
      </c>
      <c r="D145" s="41">
        <v>601.35</v>
      </c>
      <c r="E145" s="42">
        <v>130.35</v>
      </c>
      <c r="F145" s="41" t="s">
        <v>418</v>
      </c>
      <c r="G145" s="41">
        <v>687</v>
      </c>
      <c r="H145" s="41">
        <v>149</v>
      </c>
      <c r="I145" s="41" t="s">
        <v>419</v>
      </c>
      <c r="J145" s="41">
        <v>6006</v>
      </c>
      <c r="K145" s="42">
        <v>2129</v>
      </c>
      <c r="L145" s="42"/>
      <c r="M145" s="42"/>
      <c r="N145" s="42"/>
      <c r="O145" s="42"/>
      <c r="P145" s="42"/>
      <c r="Q145" s="42"/>
      <c r="R145" s="42"/>
      <c r="S145" s="42"/>
      <c r="T145" s="42"/>
      <c r="U145" s="42" t="s">
        <v>420</v>
      </c>
      <c r="V145" s="27"/>
      <c r="W145" s="27"/>
      <c r="X145" s="27"/>
      <c r="Y145" s="27"/>
      <c r="Z145" s="27"/>
    </row>
    <row r="146" spans="1:26" ht="96" x14ac:dyDescent="0.2">
      <c r="A146" s="38">
        <v>96</v>
      </c>
      <c r="B146" s="39" t="s">
        <v>421</v>
      </c>
      <c r="C146" s="40" t="s">
        <v>422</v>
      </c>
      <c r="D146" s="41">
        <v>29962.21</v>
      </c>
      <c r="E146" s="42" t="s">
        <v>423</v>
      </c>
      <c r="F146" s="41" t="s">
        <v>424</v>
      </c>
      <c r="G146" s="41">
        <v>22819</v>
      </c>
      <c r="H146" s="41" t="s">
        <v>425</v>
      </c>
      <c r="I146" s="41" t="s">
        <v>426</v>
      </c>
      <c r="J146" s="41">
        <v>110537</v>
      </c>
      <c r="K146" s="42" t="s">
        <v>427</v>
      </c>
      <c r="L146" s="42"/>
      <c r="M146" s="42"/>
      <c r="N146" s="42"/>
      <c r="O146" s="42"/>
      <c r="P146" s="42"/>
      <c r="Q146" s="42"/>
      <c r="R146" s="42"/>
      <c r="S146" s="42"/>
      <c r="T146" s="42"/>
      <c r="U146" s="42" t="s">
        <v>428</v>
      </c>
      <c r="V146" s="27"/>
      <c r="W146" s="27"/>
      <c r="X146" s="27"/>
      <c r="Y146" s="27"/>
      <c r="Z146" s="27"/>
    </row>
    <row r="147" spans="1:26" ht="60" x14ac:dyDescent="0.2">
      <c r="A147" s="38">
        <v>97</v>
      </c>
      <c r="B147" s="39" t="s">
        <v>429</v>
      </c>
      <c r="C147" s="40" t="s">
        <v>430</v>
      </c>
      <c r="D147" s="41">
        <v>4.12</v>
      </c>
      <c r="E147" s="42"/>
      <c r="F147" s="41">
        <v>4.12</v>
      </c>
      <c r="G147" s="41">
        <v>645</v>
      </c>
      <c r="H147" s="41"/>
      <c r="I147" s="41">
        <v>645</v>
      </c>
      <c r="J147" s="41">
        <v>4874</v>
      </c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>
        <v>4874</v>
      </c>
      <c r="V147" s="27"/>
      <c r="W147" s="27"/>
      <c r="X147" s="27"/>
      <c r="Y147" s="27"/>
      <c r="Z147" s="27"/>
    </row>
    <row r="148" spans="1:26" ht="144" x14ac:dyDescent="0.2">
      <c r="A148" s="43">
        <v>98</v>
      </c>
      <c r="B148" s="44" t="s">
        <v>431</v>
      </c>
      <c r="C148" s="45" t="s">
        <v>430</v>
      </c>
      <c r="D148" s="46">
        <v>10.4</v>
      </c>
      <c r="E148" s="47"/>
      <c r="F148" s="46">
        <v>10.4</v>
      </c>
      <c r="G148" s="46">
        <v>1628</v>
      </c>
      <c r="H148" s="46"/>
      <c r="I148" s="46">
        <v>1628</v>
      </c>
      <c r="J148" s="46">
        <v>9813</v>
      </c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>
        <v>9813</v>
      </c>
      <c r="V148" s="27"/>
      <c r="W148" s="27"/>
      <c r="X148" s="27"/>
      <c r="Y148" s="27"/>
      <c r="Z148" s="27"/>
    </row>
    <row r="149" spans="1:26" x14ac:dyDescent="0.2">
      <c r="A149" s="57" t="s">
        <v>432</v>
      </c>
      <c r="B149" s="58"/>
      <c r="C149" s="58"/>
      <c r="D149" s="58"/>
      <c r="E149" s="58"/>
      <c r="F149" s="58"/>
      <c r="G149" s="49">
        <v>28057</v>
      </c>
      <c r="H149" s="49"/>
      <c r="I149" s="49"/>
      <c r="J149" s="49">
        <v>158271</v>
      </c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27"/>
      <c r="W149" s="27"/>
      <c r="X149" s="27"/>
      <c r="Y149" s="27"/>
      <c r="Z149" s="27"/>
    </row>
    <row r="150" spans="1:26" ht="36" x14ac:dyDescent="0.2">
      <c r="A150" s="51" t="s">
        <v>433</v>
      </c>
      <c r="B150" s="52"/>
      <c r="C150" s="52"/>
      <c r="D150" s="52"/>
      <c r="E150" s="52"/>
      <c r="F150" s="52"/>
      <c r="G150" s="41">
        <v>114050</v>
      </c>
      <c r="H150" s="41" t="s">
        <v>434</v>
      </c>
      <c r="I150" s="41" t="s">
        <v>435</v>
      </c>
      <c r="J150" s="41">
        <v>593870</v>
      </c>
      <c r="K150" s="42" t="s">
        <v>436</v>
      </c>
      <c r="L150" s="42"/>
      <c r="M150" s="42"/>
      <c r="N150" s="42"/>
      <c r="O150" s="42"/>
      <c r="P150" s="42"/>
      <c r="Q150" s="42"/>
      <c r="R150" s="42"/>
      <c r="S150" s="42"/>
      <c r="T150" s="42"/>
      <c r="U150" s="42" t="s">
        <v>437</v>
      </c>
      <c r="V150" s="27"/>
      <c r="W150" s="27"/>
      <c r="X150" s="27"/>
      <c r="Y150" s="27"/>
      <c r="Z150" s="27"/>
    </row>
    <row r="151" spans="1:26" x14ac:dyDescent="0.2">
      <c r="A151" s="51" t="s">
        <v>438</v>
      </c>
      <c r="B151" s="52"/>
      <c r="C151" s="52"/>
      <c r="D151" s="52"/>
      <c r="E151" s="52"/>
      <c r="F151" s="52"/>
      <c r="G151" s="41"/>
      <c r="H151" s="41"/>
      <c r="I151" s="41"/>
      <c r="J151" s="41">
        <v>593908</v>
      </c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27"/>
      <c r="W151" s="27"/>
      <c r="X151" s="27"/>
      <c r="Y151" s="27"/>
      <c r="Z151" s="27"/>
    </row>
    <row r="152" spans="1:26" x14ac:dyDescent="0.2">
      <c r="A152" s="51" t="s">
        <v>439</v>
      </c>
      <c r="B152" s="52"/>
      <c r="C152" s="52"/>
      <c r="D152" s="52"/>
      <c r="E152" s="52"/>
      <c r="F152" s="52"/>
      <c r="G152" s="41"/>
      <c r="H152" s="41"/>
      <c r="I152" s="41"/>
      <c r="J152" s="41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27"/>
      <c r="W152" s="27"/>
      <c r="X152" s="27"/>
      <c r="Y152" s="27"/>
      <c r="Z152" s="27"/>
    </row>
    <row r="153" spans="1:26" ht="36" x14ac:dyDescent="0.2">
      <c r="A153" s="51" t="s">
        <v>440</v>
      </c>
      <c r="B153" s="52"/>
      <c r="C153" s="52"/>
      <c r="D153" s="52"/>
      <c r="E153" s="52"/>
      <c r="F153" s="52"/>
      <c r="G153" s="41"/>
      <c r="H153" s="41"/>
      <c r="I153" s="41"/>
      <c r="J153" s="41">
        <v>38</v>
      </c>
      <c r="K153" s="42" t="s">
        <v>441</v>
      </c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27"/>
      <c r="W153" s="27"/>
      <c r="X153" s="27"/>
      <c r="Y153" s="27"/>
      <c r="Z153" s="27"/>
    </row>
    <row r="154" spans="1:26" x14ac:dyDescent="0.2">
      <c r="A154" s="51" t="s">
        <v>442</v>
      </c>
      <c r="B154" s="52"/>
      <c r="C154" s="52"/>
      <c r="D154" s="52"/>
      <c r="E154" s="52"/>
      <c r="F154" s="52"/>
      <c r="G154" s="41"/>
      <c r="H154" s="41"/>
      <c r="I154" s="41"/>
      <c r="J154" s="41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27"/>
      <c r="W154" s="27"/>
      <c r="X154" s="27"/>
      <c r="Y154" s="27"/>
      <c r="Z154" s="27"/>
    </row>
    <row r="155" spans="1:26" x14ac:dyDescent="0.2">
      <c r="A155" s="51" t="s">
        <v>443</v>
      </c>
      <c r="B155" s="52"/>
      <c r="C155" s="52"/>
      <c r="D155" s="52"/>
      <c r="E155" s="52"/>
      <c r="F155" s="52"/>
      <c r="G155" s="41">
        <v>10926</v>
      </c>
      <c r="H155" s="41"/>
      <c r="I155" s="41"/>
      <c r="J155" s="41">
        <v>152418</v>
      </c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27"/>
      <c r="W155" s="27"/>
      <c r="X155" s="27"/>
      <c r="Y155" s="27"/>
      <c r="Z155" s="27"/>
    </row>
    <row r="156" spans="1:26" x14ac:dyDescent="0.2">
      <c r="A156" s="51" t="s">
        <v>444</v>
      </c>
      <c r="B156" s="52"/>
      <c r="C156" s="52"/>
      <c r="D156" s="52"/>
      <c r="E156" s="52"/>
      <c r="F156" s="52"/>
      <c r="G156" s="41">
        <v>85108</v>
      </c>
      <c r="H156" s="41"/>
      <c r="I156" s="41"/>
      <c r="J156" s="41">
        <v>344309</v>
      </c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27"/>
      <c r="W156" s="27"/>
      <c r="X156" s="27"/>
      <c r="Y156" s="27"/>
      <c r="Z156" s="27"/>
    </row>
    <row r="157" spans="1:26" x14ac:dyDescent="0.2">
      <c r="A157" s="51" t="s">
        <v>445</v>
      </c>
      <c r="B157" s="52"/>
      <c r="C157" s="52"/>
      <c r="D157" s="52"/>
      <c r="E157" s="52"/>
      <c r="F157" s="52"/>
      <c r="G157" s="41">
        <v>19921</v>
      </c>
      <c r="H157" s="41"/>
      <c r="I157" s="41"/>
      <c r="J157" s="41">
        <v>124441</v>
      </c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27"/>
      <c r="W157" s="27"/>
      <c r="X157" s="27"/>
      <c r="Y157" s="27"/>
      <c r="Z157" s="27"/>
    </row>
    <row r="158" spans="1:26" x14ac:dyDescent="0.2">
      <c r="A158" s="53" t="s">
        <v>446</v>
      </c>
      <c r="B158" s="54"/>
      <c r="C158" s="54"/>
      <c r="D158" s="54"/>
      <c r="E158" s="54"/>
      <c r="F158" s="54"/>
      <c r="G158" s="48">
        <v>10370</v>
      </c>
      <c r="H158" s="48"/>
      <c r="I158" s="48"/>
      <c r="J158" s="48">
        <v>126084</v>
      </c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27"/>
      <c r="W158" s="27"/>
      <c r="X158" s="27"/>
      <c r="Y158" s="27"/>
      <c r="Z158" s="27"/>
    </row>
    <row r="159" spans="1:26" x14ac:dyDescent="0.2">
      <c r="A159" s="53" t="s">
        <v>447</v>
      </c>
      <c r="B159" s="54"/>
      <c r="C159" s="54"/>
      <c r="D159" s="54"/>
      <c r="E159" s="54"/>
      <c r="F159" s="54"/>
      <c r="G159" s="48">
        <v>6199</v>
      </c>
      <c r="H159" s="48"/>
      <c r="I159" s="48"/>
      <c r="J159" s="48">
        <v>70932</v>
      </c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27"/>
      <c r="W159" s="27"/>
      <c r="X159" s="27"/>
      <c r="Y159" s="27"/>
      <c r="Z159" s="27"/>
    </row>
    <row r="160" spans="1:26" x14ac:dyDescent="0.2">
      <c r="A160" s="53" t="s">
        <v>448</v>
      </c>
      <c r="B160" s="54"/>
      <c r="C160" s="54"/>
      <c r="D160" s="54"/>
      <c r="E160" s="54"/>
      <c r="F160" s="54"/>
      <c r="G160" s="48"/>
      <c r="H160" s="48"/>
      <c r="I160" s="48"/>
      <c r="J160" s="48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27"/>
      <c r="W160" s="27"/>
      <c r="X160" s="27"/>
      <c r="Y160" s="27"/>
      <c r="Z160" s="27"/>
    </row>
    <row r="161" spans="1:26" x14ac:dyDescent="0.2">
      <c r="A161" s="51" t="s">
        <v>449</v>
      </c>
      <c r="B161" s="52"/>
      <c r="C161" s="52"/>
      <c r="D161" s="52"/>
      <c r="E161" s="52"/>
      <c r="F161" s="52"/>
      <c r="G161" s="41">
        <v>129895</v>
      </c>
      <c r="H161" s="41"/>
      <c r="I161" s="41"/>
      <c r="J161" s="41">
        <v>784250</v>
      </c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27"/>
      <c r="W161" s="27"/>
      <c r="X161" s="27"/>
      <c r="Y161" s="27"/>
      <c r="Z161" s="27"/>
    </row>
    <row r="162" spans="1:26" x14ac:dyDescent="0.2">
      <c r="A162" s="51" t="s">
        <v>450</v>
      </c>
      <c r="B162" s="52"/>
      <c r="C162" s="52"/>
      <c r="D162" s="52"/>
      <c r="E162" s="52"/>
      <c r="F162" s="52"/>
      <c r="G162" s="41">
        <v>724</v>
      </c>
      <c r="H162" s="41"/>
      <c r="I162" s="41"/>
      <c r="J162" s="41">
        <v>6674</v>
      </c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27"/>
      <c r="W162" s="27"/>
      <c r="X162" s="27"/>
      <c r="Y162" s="27"/>
      <c r="Z162" s="27"/>
    </row>
    <row r="163" spans="1:26" x14ac:dyDescent="0.2">
      <c r="A163" s="51" t="s">
        <v>451</v>
      </c>
      <c r="B163" s="52"/>
      <c r="C163" s="52"/>
      <c r="D163" s="52"/>
      <c r="E163" s="52"/>
      <c r="F163" s="52"/>
      <c r="G163" s="41">
        <v>130619</v>
      </c>
      <c r="H163" s="41"/>
      <c r="I163" s="41"/>
      <c r="J163" s="41">
        <v>790924</v>
      </c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27"/>
      <c r="W163" s="27"/>
      <c r="X163" s="27"/>
      <c r="Y163" s="27"/>
      <c r="Z163" s="27"/>
    </row>
    <row r="164" spans="1:26" x14ac:dyDescent="0.2">
      <c r="A164" s="53" t="s">
        <v>452</v>
      </c>
      <c r="B164" s="54"/>
      <c r="C164" s="54"/>
      <c r="D164" s="54"/>
      <c r="E164" s="54"/>
      <c r="F164" s="54"/>
      <c r="G164" s="48">
        <v>130619</v>
      </c>
      <c r="H164" s="48"/>
      <c r="I164" s="48"/>
      <c r="J164" s="48">
        <v>790924</v>
      </c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27"/>
      <c r="W164" s="27"/>
      <c r="X164" s="27"/>
      <c r="Y164" s="27"/>
      <c r="Z164" s="27"/>
    </row>
    <row r="165" spans="1:26" x14ac:dyDescent="0.2">
      <c r="A165" s="22"/>
      <c r="B165" s="23"/>
      <c r="C165" s="24"/>
      <c r="D165" s="25"/>
      <c r="E165" s="26"/>
      <c r="F165" s="25"/>
      <c r="G165" s="25"/>
      <c r="H165" s="25"/>
      <c r="I165" s="25"/>
      <c r="J165" s="25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7"/>
      <c r="W165" s="27"/>
      <c r="X165" s="27"/>
      <c r="Y165" s="27"/>
      <c r="Z165" s="27"/>
    </row>
    <row r="166" spans="1:26" x14ac:dyDescent="0.2">
      <c r="A166" s="22"/>
      <c r="B166" s="23"/>
      <c r="C166" s="24"/>
      <c r="D166" s="25"/>
      <c r="E166" s="26"/>
      <c r="F166" s="25"/>
      <c r="G166" s="25"/>
      <c r="H166" s="25"/>
      <c r="I166" s="25"/>
      <c r="J166" s="25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7"/>
      <c r="W166" s="27"/>
      <c r="X166" s="27"/>
      <c r="Y166" s="27"/>
      <c r="Z166" s="27"/>
    </row>
    <row r="167" spans="1:26" x14ac:dyDescent="0.2">
      <c r="A167" s="22"/>
      <c r="B167" s="23"/>
      <c r="C167" s="24"/>
      <c r="D167" s="25"/>
      <c r="E167" s="26"/>
      <c r="F167" s="25"/>
      <c r="G167" s="25"/>
      <c r="H167" s="25"/>
      <c r="I167" s="25"/>
      <c r="J167" s="25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7"/>
      <c r="W167" s="27"/>
      <c r="X167" s="27"/>
      <c r="Y167" s="27"/>
      <c r="Z167" s="27"/>
    </row>
    <row r="168" spans="1:26" x14ac:dyDescent="0.2">
      <c r="A168" s="22"/>
      <c r="B168" s="23"/>
      <c r="C168" s="24"/>
      <c r="D168" s="25"/>
      <c r="E168" s="26"/>
      <c r="F168" s="25"/>
      <c r="G168" s="25"/>
      <c r="H168" s="25"/>
      <c r="I168" s="25"/>
      <c r="J168" s="25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7"/>
      <c r="W168" s="27"/>
      <c r="X168" s="27"/>
      <c r="Y168" s="27"/>
      <c r="Z168" s="27"/>
    </row>
    <row r="169" spans="1:26" x14ac:dyDescent="0.2">
      <c r="A169" s="22"/>
      <c r="B169" s="23"/>
      <c r="C169" s="24"/>
      <c r="D169" s="25"/>
      <c r="E169" s="26"/>
      <c r="F169" s="25"/>
      <c r="G169" s="25"/>
      <c r="H169" s="25"/>
      <c r="I169" s="25"/>
      <c r="J169" s="25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7"/>
      <c r="W169" s="27"/>
      <c r="X169" s="27"/>
      <c r="Y169" s="27"/>
      <c r="Z169" s="27"/>
    </row>
    <row r="170" spans="1:26" x14ac:dyDescent="0.2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7"/>
      <c r="W170" s="27"/>
      <c r="X170" s="27"/>
      <c r="Y170" s="27"/>
      <c r="Z170" s="27"/>
    </row>
    <row r="171" spans="1:26" x14ac:dyDescent="0.2">
      <c r="A171" s="28"/>
      <c r="B171" s="32" t="s">
        <v>21</v>
      </c>
      <c r="C171" s="33"/>
      <c r="D171" s="34"/>
      <c r="E171" s="34"/>
      <c r="F171" s="33"/>
      <c r="G171" s="35">
        <f>IF(ISBLANK(X19),"",ROUND(Y19/X19,2)*100)</f>
        <v>95</v>
      </c>
      <c r="H171" s="2"/>
      <c r="I171" s="2"/>
      <c r="J171" s="35">
        <f>IF(ISBLANK(X20),"",ROUND(Y20/X20,2)*100)</f>
        <v>83</v>
      </c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27"/>
      <c r="W171" s="27"/>
      <c r="X171" s="27"/>
      <c r="Y171" s="27"/>
      <c r="Z171" s="27"/>
    </row>
    <row r="172" spans="1:26" x14ac:dyDescent="0.2">
      <c r="A172" s="28"/>
      <c r="B172" s="32" t="s">
        <v>22</v>
      </c>
      <c r="C172" s="33"/>
      <c r="D172" s="34"/>
      <c r="E172" s="34"/>
      <c r="F172" s="33"/>
      <c r="G172" s="18">
        <f>IF(ISBLANK(X19),"",ROUND(Z19/X19,2)*100)</f>
        <v>56.999999999999993</v>
      </c>
      <c r="H172" s="4"/>
      <c r="I172" s="4"/>
      <c r="J172" s="18">
        <f>IF(ISBLANK(X20),"",ROUND(Z20/X20,2)*100)</f>
        <v>47</v>
      </c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27"/>
      <c r="W172" s="27"/>
      <c r="X172" s="27"/>
      <c r="Y172" s="27"/>
      <c r="Z172" s="27"/>
    </row>
    <row r="173" spans="1:26" x14ac:dyDescent="0.2">
      <c r="A173" s="3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27"/>
      <c r="W173" s="27"/>
      <c r="X173" s="27"/>
      <c r="Y173" s="27"/>
      <c r="Z173" s="27"/>
    </row>
    <row r="174" spans="1:26" x14ac:dyDescent="0.2">
      <c r="A174" s="1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4"/>
      <c r="W174" s="4"/>
      <c r="X174" s="4"/>
      <c r="Y174" s="4"/>
      <c r="Z174" s="4"/>
    </row>
    <row r="175" spans="1:26" x14ac:dyDescent="0.2">
      <c r="A175" s="1" t="s">
        <v>459</v>
      </c>
      <c r="V175" s="29"/>
      <c r="W175" s="29"/>
      <c r="X175" s="29"/>
      <c r="Y175" s="29"/>
      <c r="Z175" s="29"/>
    </row>
    <row r="177" spans="1:1" x14ac:dyDescent="0.2">
      <c r="A177" s="1" t="s">
        <v>460</v>
      </c>
    </row>
  </sheetData>
  <mergeCells count="68">
    <mergeCell ref="A2:B2"/>
    <mergeCell ref="J2:K2"/>
    <mergeCell ref="A3:B3"/>
    <mergeCell ref="A4:B4"/>
    <mergeCell ref="J4:K4"/>
    <mergeCell ref="G20:H20"/>
    <mergeCell ref="J20:K20"/>
    <mergeCell ref="J26:J27"/>
    <mergeCell ref="G25:I25"/>
    <mergeCell ref="G15:I15"/>
    <mergeCell ref="G19:H19"/>
    <mergeCell ref="J16:K16"/>
    <mergeCell ref="J19:K19"/>
    <mergeCell ref="G17:H17"/>
    <mergeCell ref="G18:H18"/>
    <mergeCell ref="A63:U63"/>
    <mergeCell ref="J17:K17"/>
    <mergeCell ref="J18:K18"/>
    <mergeCell ref="A10:U10"/>
    <mergeCell ref="A11:U11"/>
    <mergeCell ref="A12:U12"/>
    <mergeCell ref="A13:U13"/>
    <mergeCell ref="J15:U15"/>
    <mergeCell ref="G16:H16"/>
    <mergeCell ref="A25:A27"/>
    <mergeCell ref="B25:B27"/>
    <mergeCell ref="C25:C27"/>
    <mergeCell ref="D25:F25"/>
    <mergeCell ref="D26:D27"/>
    <mergeCell ref="J25:U25"/>
    <mergeCell ref="G26:G27"/>
    <mergeCell ref="A29:U29"/>
    <mergeCell ref="A46:F46"/>
    <mergeCell ref="A47:U47"/>
    <mergeCell ref="A48:U48"/>
    <mergeCell ref="A55:U55"/>
    <mergeCell ref="A130:F130"/>
    <mergeCell ref="A71:U71"/>
    <mergeCell ref="A80:U80"/>
    <mergeCell ref="A87:U87"/>
    <mergeCell ref="A90:F90"/>
    <mergeCell ref="A91:U91"/>
    <mergeCell ref="A92:U92"/>
    <mergeCell ref="A97:U97"/>
    <mergeCell ref="A102:U102"/>
    <mergeCell ref="A111:U111"/>
    <mergeCell ref="A116:U116"/>
    <mergeCell ref="A121:U121"/>
    <mergeCell ref="A156:F156"/>
    <mergeCell ref="A131:U131"/>
    <mergeCell ref="A142:F142"/>
    <mergeCell ref="A143:U143"/>
    <mergeCell ref="A144:U144"/>
    <mergeCell ref="A149:F149"/>
    <mergeCell ref="A150:F150"/>
    <mergeCell ref="A151:F151"/>
    <mergeCell ref="A152:F152"/>
    <mergeCell ref="A153:F153"/>
    <mergeCell ref="A154:F154"/>
    <mergeCell ref="A155:F155"/>
    <mergeCell ref="A163:F163"/>
    <mergeCell ref="A164:F164"/>
    <mergeCell ref="A157:F157"/>
    <mergeCell ref="A158:F158"/>
    <mergeCell ref="A159:F159"/>
    <mergeCell ref="A160:F160"/>
    <mergeCell ref="A161:F161"/>
    <mergeCell ref="A162:F162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85" fitToHeight="30000" orientation="landscape" horizontalDpi="300" verticalDpi="300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Пупышев Алексей Михайлович</cp:lastModifiedBy>
  <cp:lastPrinted>2020-04-28T03:14:36Z</cp:lastPrinted>
  <dcterms:created xsi:type="dcterms:W3CDTF">2003-01-28T12:33:10Z</dcterms:created>
  <dcterms:modified xsi:type="dcterms:W3CDTF">2020-12-08T06:42:48Z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