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Profiles\APup\Desktop\Пупышев А.М\2021\ЗАКУПКИ\ОТП\49. СМР Железноводская 51, Троицкий тр. ЗУ 179, Кислицина, 4\"/>
    </mc:Choice>
  </mc:AlternateContent>
  <bookViews>
    <workbookView xWindow="0" yWindow="0" windowWidth="21570" windowHeight="8160" tabRatio="853"/>
  </bookViews>
  <sheets>
    <sheet name="СМР с  непр" sheetId="23" r:id="rId1"/>
  </sheets>
  <definedNames>
    <definedName name="Подрядчик">#REF!</definedName>
    <definedName name="ФИ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3" l="1"/>
  <c r="H36" i="23"/>
  <c r="H35" i="23"/>
  <c r="H30" i="23"/>
  <c r="H29" i="23"/>
  <c r="E28" i="23"/>
  <c r="H23" i="23"/>
  <c r="H22" i="23"/>
  <c r="H15" i="23"/>
  <c r="H16" i="23" s="1"/>
  <c r="E14" i="23"/>
  <c r="H21" i="23" l="1"/>
  <c r="H31" i="23" l="1"/>
  <c r="H32" i="23" s="1"/>
  <c r="H33" i="23" s="1"/>
  <c r="H34" i="23" s="1"/>
  <c r="H24" i="23"/>
  <c r="H25" i="23" s="1"/>
  <c r="H26" i="23" s="1"/>
  <c r="H27" i="23" s="1"/>
  <c r="H17" i="23" l="1"/>
  <c r="H18" i="23" s="1"/>
  <c r="H19" i="23" l="1"/>
  <c r="H20" i="23" l="1"/>
  <c r="F9" i="23" l="1"/>
</calcChain>
</file>

<file path=xl/sharedStrings.xml><?xml version="1.0" encoding="utf-8"?>
<sst xmlns="http://schemas.openxmlformats.org/spreadsheetml/2006/main" count="53" uniqueCount="31">
  <si>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</si>
  <si>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</si>
  <si>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</si>
  <si>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</si>
  <si>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</si>
  <si>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</si>
  <si>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</si>
  <si>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</si>
  <si>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СОГЛАСОВАНО:</t>
  </si>
  <si>
    <t>№ п/п</t>
  </si>
  <si>
    <t>Сметная стоимость, руб</t>
  </si>
  <si>
    <t>ВСЕГО с НДС</t>
  </si>
  <si>
    <t>Сметная стоимость:</t>
  </si>
  <si>
    <t>Строительно-монтажные работы:</t>
  </si>
  <si>
    <t>Основание</t>
  </si>
  <si>
    <t>рублей</t>
  </si>
  <si>
    <t>Итого</t>
  </si>
  <si>
    <t>Возмещение доп. затрат при производстве СМР в зимнее время 3.3%</t>
  </si>
  <si>
    <t>ЛС № 1</t>
  </si>
  <si>
    <t>НДС 20%</t>
  </si>
  <si>
    <t>Начальник управления (специализированного в прочих отраслях)</t>
  </si>
  <si>
    <t>____________________/___________________/</t>
  </si>
  <si>
    <t>Резерв средств на непредвиденные работы и затраты 2%</t>
  </si>
  <si>
    <t>-</t>
  </si>
  <si>
    <t>Всего с НДС</t>
  </si>
  <si>
    <t>ИТОГО без НДС</t>
  </si>
  <si>
    <t>Ю.А. Седов</t>
  </si>
  <si>
    <t>Строительство газопроводов от точки подключения до границ земельных участков.                                                                                                                                                          Технологическое присоединение.</t>
  </si>
  <si>
    <t>г. Челябинск, ул. Железноводская, 51. Тех. присоединение.</t>
  </si>
  <si>
    <t>г. Челябинск, Троицкий тракт 74, ЗУ 74:36:0414020:179. Тех. присоединение.</t>
  </si>
  <si>
    <t>г. Челябинск, Кислицина, 4. Тех.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</si>
</sst>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horizontal="center"/>
    </xf>
    <xf numFmtId="0" fontId="2" fillId="0" borderId="0"/>
    <xf numFmtId="0" fontId="1" fillId="0" borderId="0"/>
    <xf numFmtId="0" fontId="2" fillId="0" borderId="0"/>
    <xf numFmtId="0" fontId="1" fillId="0" borderId="1">
      <alignment horizontal="center" wrapText="1"/>
    </xf>
    <xf numFmtId="0" fontId="1" fillId="0" borderId="0">
      <alignment horizontal="right" vertical="top" wrapText="1"/>
    </xf>
    <xf numFmtId="0" fontId="1" fillId="0" borderId="0">
      <alignment horizontal="left" vertical="top"/>
    </xf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Border="1"/>
    <xf numFmtId="0" fontId="6" fillId="0" borderId="0" xfId="0" applyFont="1"/>
    <xf numFmtId="0" fontId="4" fillId="0" borderId="8" xfId="0" applyFont="1" applyBorder="1"/>
    <xf numFmtId="2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6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Layout" zoomScaleNormal="100" zoomScaleSheetLayoutView="120" workbookViewId="0">
      <selection activeCell="C9" sqref="C9"/>
    </sheetView>
  </sheetViews>
  <sheetFormatPr defaultColWidth="9.140625" defaultRowHeight="15" x14ac:dyDescent="0.25"/>
  <cols>
    <col min="1" max="1" width="3.42578125" style="2" customWidth="1"/>
    <col min="2" max="2" width="9.140625" style="2" customWidth="1"/>
    <col min="3" max="3" width="64.7109375" style="2" customWidth="1"/>
    <col min="4" max="4" width="12" style="2" customWidth="1"/>
    <col min="5" max="5" width="10.5703125" style="2" customWidth="1"/>
    <col min="6" max="6" width="13.42578125" style="2" customWidth="1"/>
    <col min="7" max="7" width="7.42578125" style="2" customWidth="1"/>
    <col min="8" max="8" width="14.42578125" style="2" customWidth="1"/>
    <col min="9" max="16384" width="9.140625" style="2"/>
  </cols>
  <sheetData>
    <row r="1" spans="1:11" x14ac:dyDescent="0.25">
      <c r="A1" s="1" t="s">
        <v>8</v>
      </c>
      <c r="E1" s="40" t="s">
        <v>7</v>
      </c>
      <c r="F1" s="40"/>
      <c r="G1" s="40"/>
      <c r="H1" s="40"/>
    </row>
    <row r="2" spans="1:11" ht="20.25" customHeight="1" x14ac:dyDescent="0.25">
      <c r="A2" s="41"/>
      <c r="B2" s="41"/>
      <c r="C2" s="41"/>
      <c r="E2" s="42"/>
      <c r="F2" s="42"/>
      <c r="G2" s="42"/>
      <c r="H2" s="42"/>
    </row>
    <row r="3" spans="1:11" x14ac:dyDescent="0.25">
      <c r="A3" s="43" t="s">
        <v>21</v>
      </c>
      <c r="B3" s="43"/>
      <c r="C3" s="43"/>
      <c r="E3" s="43" t="s">
        <v>21</v>
      </c>
      <c r="F3" s="43"/>
      <c r="G3" s="43"/>
      <c r="H3" s="43"/>
    </row>
    <row r="5" spans="1:11" ht="25.5" customHeight="1" x14ac:dyDescent="0.25">
      <c r="A5" s="39" t="s">
        <v>27</v>
      </c>
      <c r="B5" s="39"/>
      <c r="C5" s="39"/>
      <c r="D5" s="39"/>
      <c r="E5" s="39"/>
      <c r="F5" s="39"/>
      <c r="G5" s="39"/>
      <c r="H5" s="39"/>
      <c r="I5" s="3"/>
      <c r="J5" s="3"/>
      <c r="K5" s="3"/>
    </row>
    <row r="6" spans="1:11" ht="9" customHeight="1" x14ac:dyDescent="0.25"/>
    <row r="7" spans="1:11" ht="15" customHeight="1" x14ac:dyDescent="0.25">
      <c r="A7" s="28" t="s">
        <v>6</v>
      </c>
      <c r="B7" s="28"/>
      <c r="C7" s="28"/>
      <c r="D7" s="28"/>
      <c r="E7" s="28"/>
      <c r="F7" s="28"/>
      <c r="G7" s="28"/>
      <c r="H7" s="28"/>
    </row>
    <row r="8" spans="1:11" ht="7.5" customHeight="1" x14ac:dyDescent="0.25"/>
    <row r="9" spans="1:11" ht="13.5" customHeight="1" x14ac:dyDescent="0.25">
      <c r="D9" s="4" t="s">
        <v>12</v>
      </c>
      <c r="E9" s="4"/>
      <c r="F9" s="29">
        <f>H37</f>
        <v>196575.03</v>
      </c>
      <c r="G9" s="29"/>
      <c r="H9" s="2" t="s">
        <v>15</v>
      </c>
    </row>
    <row r="10" spans="1:11" ht="21" customHeight="1" x14ac:dyDescent="0.25">
      <c r="A10" s="30" t="s">
        <v>9</v>
      </c>
      <c r="B10" s="30" t="s">
        <v>14</v>
      </c>
      <c r="C10" s="30" t="s">
        <v>0</v>
      </c>
      <c r="D10" s="32" t="s">
        <v>10</v>
      </c>
      <c r="E10" s="33"/>
      <c r="F10" s="33"/>
      <c r="G10" s="33"/>
      <c r="H10" s="34"/>
    </row>
    <row r="11" spans="1:11" ht="31.5" customHeight="1" x14ac:dyDescent="0.25">
      <c r="A11" s="31"/>
      <c r="B11" s="31"/>
      <c r="C11" s="31"/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</row>
    <row r="12" spans="1:1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11" x14ac:dyDescent="0.25">
      <c r="A13" s="30">
        <v>1</v>
      </c>
      <c r="B13" s="10"/>
      <c r="C13" s="11" t="s">
        <v>13</v>
      </c>
      <c r="D13" s="12"/>
      <c r="E13" s="12"/>
      <c r="F13" s="12"/>
      <c r="G13" s="12"/>
      <c r="H13" s="12"/>
    </row>
    <row r="14" spans="1:11" ht="14.25" customHeight="1" x14ac:dyDescent="0.25">
      <c r="A14" s="35"/>
      <c r="B14" s="13" t="s">
        <v>18</v>
      </c>
      <c r="C14" s="14" t="s">
        <v>28</v>
      </c>
      <c r="D14" s="15">
        <v>31513</v>
      </c>
      <c r="E14" s="15">
        <f>H14-D14</f>
        <v>7277</v>
      </c>
      <c r="F14" s="15" t="s">
        <v>23</v>
      </c>
      <c r="G14" s="15" t="s">
        <v>23</v>
      </c>
      <c r="H14" s="15">
        <v>38790</v>
      </c>
    </row>
    <row r="15" spans="1:11" ht="15.75" customHeight="1" x14ac:dyDescent="0.25">
      <c r="A15" s="35"/>
      <c r="B15" s="13"/>
      <c r="C15" s="14" t="s">
        <v>17</v>
      </c>
      <c r="D15" s="15"/>
      <c r="E15" s="15"/>
      <c r="F15" s="15"/>
      <c r="G15" s="15"/>
      <c r="H15" s="15">
        <f>ROUND(H14/100*3.3,2)</f>
        <v>1280.07</v>
      </c>
    </row>
    <row r="16" spans="1:11" ht="14.25" customHeight="1" x14ac:dyDescent="0.25">
      <c r="A16" s="35"/>
      <c r="B16" s="13"/>
      <c r="C16" s="14" t="s">
        <v>16</v>
      </c>
      <c r="D16" s="15"/>
      <c r="E16" s="15"/>
      <c r="F16" s="15"/>
      <c r="G16" s="15"/>
      <c r="H16" s="15">
        <f>H15+H14</f>
        <v>40070.07</v>
      </c>
    </row>
    <row r="17" spans="1:8" ht="14.25" customHeight="1" x14ac:dyDescent="0.25">
      <c r="A17" s="35"/>
      <c r="B17" s="13"/>
      <c r="C17" s="14" t="s">
        <v>22</v>
      </c>
      <c r="D17" s="15"/>
      <c r="E17" s="15"/>
      <c r="F17" s="15"/>
      <c r="G17" s="15"/>
      <c r="H17" s="15">
        <f>ROUND(H16/100*2,2)</f>
        <v>801.4</v>
      </c>
    </row>
    <row r="18" spans="1:8" ht="14.25" customHeight="1" x14ac:dyDescent="0.25">
      <c r="A18" s="35"/>
      <c r="B18" s="13"/>
      <c r="C18" s="14" t="s">
        <v>16</v>
      </c>
      <c r="D18" s="15"/>
      <c r="E18" s="15"/>
      <c r="F18" s="15"/>
      <c r="G18" s="15"/>
      <c r="H18" s="15">
        <f>H17+H16</f>
        <v>40871.47</v>
      </c>
    </row>
    <row r="19" spans="1:8" ht="14.25" customHeight="1" x14ac:dyDescent="0.25">
      <c r="A19" s="35"/>
      <c r="B19" s="13"/>
      <c r="C19" s="14" t="s">
        <v>19</v>
      </c>
      <c r="D19" s="15"/>
      <c r="E19" s="15"/>
      <c r="F19" s="15"/>
      <c r="G19" s="15"/>
      <c r="H19" s="15">
        <f>ROUND(H18/100*20,2)</f>
        <v>8174.29</v>
      </c>
    </row>
    <row r="20" spans="1:8" s="1" customFormat="1" ht="14.25" customHeight="1" x14ac:dyDescent="0.2">
      <c r="A20" s="31"/>
      <c r="B20" s="16"/>
      <c r="C20" s="17" t="s">
        <v>24</v>
      </c>
      <c r="D20" s="18"/>
      <c r="E20" s="18"/>
      <c r="F20" s="18"/>
      <c r="G20" s="18"/>
      <c r="H20" s="18">
        <f>H19+H18</f>
        <v>49045.760000000002</v>
      </c>
    </row>
    <row r="21" spans="1:8" ht="27" customHeight="1" x14ac:dyDescent="0.25">
      <c r="A21" s="30">
        <v>2</v>
      </c>
      <c r="B21" s="13" t="s">
        <v>18</v>
      </c>
      <c r="C21" s="14" t="s">
        <v>29</v>
      </c>
      <c r="D21" s="15">
        <v>69211</v>
      </c>
      <c r="E21" s="15">
        <v>654</v>
      </c>
      <c r="F21" s="15" t="s">
        <v>23</v>
      </c>
      <c r="G21" s="15" t="s">
        <v>23</v>
      </c>
      <c r="H21" s="15">
        <f>E21+D21</f>
        <v>69865</v>
      </c>
    </row>
    <row r="22" spans="1:8" ht="15.75" customHeight="1" x14ac:dyDescent="0.25">
      <c r="A22" s="35"/>
      <c r="B22" s="13"/>
      <c r="C22" s="14" t="s">
        <v>17</v>
      </c>
      <c r="D22" s="15"/>
      <c r="E22" s="15"/>
      <c r="F22" s="15"/>
      <c r="G22" s="15"/>
      <c r="H22" s="15">
        <f>ROUND(H21/100*3.3,2)</f>
        <v>2305.5500000000002</v>
      </c>
    </row>
    <row r="23" spans="1:8" ht="13.5" customHeight="1" x14ac:dyDescent="0.25">
      <c r="A23" s="35"/>
      <c r="B23" s="13"/>
      <c r="C23" s="14" t="s">
        <v>16</v>
      </c>
      <c r="D23" s="15"/>
      <c r="E23" s="15"/>
      <c r="F23" s="15"/>
      <c r="G23" s="15"/>
      <c r="H23" s="15">
        <f>H22+H21</f>
        <v>72170.55</v>
      </c>
    </row>
    <row r="24" spans="1:8" ht="12.75" customHeight="1" x14ac:dyDescent="0.25">
      <c r="A24" s="35"/>
      <c r="B24" s="13"/>
      <c r="C24" s="14" t="s">
        <v>22</v>
      </c>
      <c r="D24" s="15"/>
      <c r="E24" s="15"/>
      <c r="F24" s="15"/>
      <c r="G24" s="15"/>
      <c r="H24" s="15">
        <f>ROUND(H23/100*2,2)</f>
        <v>1443.41</v>
      </c>
    </row>
    <row r="25" spans="1:8" ht="12.75" customHeight="1" x14ac:dyDescent="0.25">
      <c r="A25" s="35"/>
      <c r="B25" s="13"/>
      <c r="C25" s="14" t="s">
        <v>16</v>
      </c>
      <c r="D25" s="15"/>
      <c r="E25" s="15"/>
      <c r="F25" s="15"/>
      <c r="G25" s="15"/>
      <c r="H25" s="15">
        <f>H24+H23</f>
        <v>73613.960000000006</v>
      </c>
    </row>
    <row r="26" spans="1:8" ht="12.75" customHeight="1" x14ac:dyDescent="0.25">
      <c r="A26" s="35"/>
      <c r="B26" s="13"/>
      <c r="C26" s="14" t="s">
        <v>19</v>
      </c>
      <c r="D26" s="15"/>
      <c r="E26" s="15"/>
      <c r="F26" s="15"/>
      <c r="G26" s="15"/>
      <c r="H26" s="15">
        <f>ROUND(H25/100*20,2)</f>
        <v>14722.79</v>
      </c>
    </row>
    <row r="27" spans="1:8" s="1" customFormat="1" ht="12.75" customHeight="1" x14ac:dyDescent="0.2">
      <c r="A27" s="31"/>
      <c r="B27" s="16"/>
      <c r="C27" s="17" t="s">
        <v>24</v>
      </c>
      <c r="D27" s="18"/>
      <c r="E27" s="18"/>
      <c r="F27" s="18"/>
      <c r="G27" s="18"/>
      <c r="H27" s="18">
        <f>H26+H25</f>
        <v>88336.75</v>
      </c>
    </row>
    <row r="28" spans="1:8" x14ac:dyDescent="0.25">
      <c r="A28" s="36">
        <v>3</v>
      </c>
      <c r="B28" s="13" t="s">
        <v>18</v>
      </c>
      <c r="C28" s="14" t="s">
        <v>30</v>
      </c>
      <c r="D28" s="15">
        <v>36839</v>
      </c>
      <c r="E28" s="15">
        <f>H28-D28</f>
        <v>9976</v>
      </c>
      <c r="F28" s="15" t="s">
        <v>23</v>
      </c>
      <c r="G28" s="15" t="s">
        <v>23</v>
      </c>
      <c r="H28" s="15">
        <v>46815</v>
      </c>
    </row>
    <row r="29" spans="1:8" ht="15.75" customHeight="1" x14ac:dyDescent="0.25">
      <c r="A29" s="37"/>
      <c r="B29" s="13"/>
      <c r="C29" s="14" t="s">
        <v>17</v>
      </c>
      <c r="D29" s="15"/>
      <c r="E29" s="15"/>
      <c r="F29" s="15"/>
      <c r="G29" s="15"/>
      <c r="H29" s="15">
        <f>ROUND(H28/100*3.3,2)</f>
        <v>1544.9</v>
      </c>
    </row>
    <row r="30" spans="1:8" x14ac:dyDescent="0.25">
      <c r="A30" s="37"/>
      <c r="B30" s="13"/>
      <c r="C30" s="14" t="s">
        <v>16</v>
      </c>
      <c r="D30" s="15"/>
      <c r="E30" s="15"/>
      <c r="F30" s="15"/>
      <c r="G30" s="15"/>
      <c r="H30" s="15">
        <f>H29+H28</f>
        <v>48359.9</v>
      </c>
    </row>
    <row r="31" spans="1:8" x14ac:dyDescent="0.25">
      <c r="A31" s="37"/>
      <c r="B31" s="13"/>
      <c r="C31" s="14" t="s">
        <v>22</v>
      </c>
      <c r="D31" s="15"/>
      <c r="E31" s="15"/>
      <c r="F31" s="15"/>
      <c r="G31" s="15"/>
      <c r="H31" s="15">
        <f>ROUND(H30/100*2,2)</f>
        <v>967.2</v>
      </c>
    </row>
    <row r="32" spans="1:8" x14ac:dyDescent="0.25">
      <c r="A32" s="37"/>
      <c r="B32" s="13"/>
      <c r="C32" s="14" t="s">
        <v>16</v>
      </c>
      <c r="D32" s="15"/>
      <c r="E32" s="15"/>
      <c r="F32" s="15"/>
      <c r="G32" s="15"/>
      <c r="H32" s="15">
        <f>H31+H30</f>
        <v>49327.1</v>
      </c>
    </row>
    <row r="33" spans="1:10" x14ac:dyDescent="0.25">
      <c r="A33" s="37"/>
      <c r="B33" s="13"/>
      <c r="C33" s="14" t="s">
        <v>19</v>
      </c>
      <c r="D33" s="15"/>
      <c r="E33" s="15"/>
      <c r="F33" s="15"/>
      <c r="G33" s="15"/>
      <c r="H33" s="15">
        <f>ROUND(H32/100*20,2)</f>
        <v>9865.42</v>
      </c>
    </row>
    <row r="34" spans="1:10" s="1" customFormat="1" ht="14.25" x14ac:dyDescent="0.2">
      <c r="A34" s="38"/>
      <c r="B34" s="16"/>
      <c r="C34" s="17" t="s">
        <v>24</v>
      </c>
      <c r="D34" s="18"/>
      <c r="E34" s="18"/>
      <c r="F34" s="18"/>
      <c r="G34" s="18"/>
      <c r="H34" s="18">
        <f>H33+H32</f>
        <v>59192.52</v>
      </c>
    </row>
    <row r="35" spans="1:10" ht="15.75" customHeight="1" x14ac:dyDescent="0.25">
      <c r="A35" s="22" t="s">
        <v>25</v>
      </c>
      <c r="B35" s="23"/>
      <c r="C35" s="23"/>
      <c r="D35" s="19"/>
      <c r="E35" s="19"/>
      <c r="F35" s="19"/>
      <c r="G35" s="19"/>
      <c r="H35" s="20">
        <f>H18+H25+H32</f>
        <v>163812.53</v>
      </c>
      <c r="I35" s="5"/>
      <c r="J35" s="5"/>
    </row>
    <row r="36" spans="1:10" ht="15.75" customHeight="1" x14ac:dyDescent="0.25">
      <c r="A36" s="24" t="s">
        <v>19</v>
      </c>
      <c r="B36" s="25"/>
      <c r="C36" s="26"/>
      <c r="D36" s="19"/>
      <c r="E36" s="19"/>
      <c r="F36" s="19"/>
      <c r="G36" s="19"/>
      <c r="H36" s="21">
        <f>H19+H26+H33</f>
        <v>32762.5</v>
      </c>
      <c r="I36" s="5"/>
      <c r="J36" s="5"/>
    </row>
    <row r="37" spans="1:10" ht="15.75" customHeight="1" x14ac:dyDescent="0.25">
      <c r="A37" s="22" t="s">
        <v>11</v>
      </c>
      <c r="B37" s="23"/>
      <c r="C37" s="27"/>
      <c r="D37" s="19"/>
      <c r="E37" s="19"/>
      <c r="F37" s="19"/>
      <c r="G37" s="19"/>
      <c r="H37" s="21">
        <f>H34+H27+H20</f>
        <v>196575.03</v>
      </c>
      <c r="I37" s="5"/>
      <c r="J37" s="5"/>
    </row>
    <row r="39" spans="1:10" x14ac:dyDescent="0.25">
      <c r="B39" s="2" t="s">
        <v>20</v>
      </c>
      <c r="D39" s="6"/>
      <c r="E39" s="6"/>
      <c r="G39" s="2" t="s">
        <v>26</v>
      </c>
    </row>
    <row r="42" spans="1:10" x14ac:dyDescent="0.25">
      <c r="H42" s="7"/>
    </row>
  </sheetData>
  <mergeCells count="18">
    <mergeCell ref="A5:H5"/>
    <mergeCell ref="E1:H1"/>
    <mergeCell ref="A2:C2"/>
    <mergeCell ref="E2:H2"/>
    <mergeCell ref="A3:C3"/>
    <mergeCell ref="E3:H3"/>
    <mergeCell ref="A35:C35"/>
    <mergeCell ref="A36:C36"/>
    <mergeCell ref="A37:C37"/>
    <mergeCell ref="A7:H7"/>
    <mergeCell ref="F9:G9"/>
    <mergeCell ref="A10:A11"/>
    <mergeCell ref="B10:B11"/>
    <mergeCell ref="C10:C11"/>
    <mergeCell ref="D10:H10"/>
    <mergeCell ref="A13:A20"/>
    <mergeCell ref="A21:A27"/>
    <mergeCell ref="A28:A34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oddFooter>&amp;LИсп. Копылова Е.В.</oddFooter>
    <firstHeader>&amp;RПриложение №_______
к ________________________________________________г</firstHeader>
    <firstFooter>&amp;LИсп. Копылова Е.В.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СМР с  непр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Пупышев Алексей Михайлович</cp:lastModifiedBy>
  <cp:lastPrinted>2021-07-14T10:19:32Z</cp:lastPrinted>
  <dcterms:created xsi:type="dcterms:W3CDTF">2015-09-28T09:43:35Z</dcterms:created>
  <dcterms:modified xsi:type="dcterms:W3CDTF">2021-10-06T06:10:29Z</dcterms:modified>
</cp:coreProperties>
</file>